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 2023\- 2024\F24013_MŠ Terronská - zábradlí\2024-03-25.1 FINAL\"/>
    </mc:Choice>
  </mc:AlternateContent>
  <bookViews>
    <workbookView xWindow="0" yWindow="0" windowWidth="0" windowHeight="0"/>
  </bookViews>
  <sheets>
    <sheet name="Rekapitulace stavby" sheetId="1" r:id="rId1"/>
    <sheet name="T1 - Terasa 303" sheetId="2" r:id="rId2"/>
    <sheet name="T2.1 - Stavební část" sheetId="3" r:id="rId3"/>
    <sheet name="T2.2 - Zábradlí" sheetId="4" r:id="rId4"/>
    <sheet name="T3.1 - Stavební část" sheetId="5" r:id="rId5"/>
    <sheet name="T3.2 - Zábradlí" sheetId="6" r:id="rId6"/>
    <sheet name="VRN - Vedlejší a ostatní 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'T1 - Terasa 303'!$C$92:$K$581</definedName>
    <definedName name="_xlnm.Print_Area" localSheetId="1">'T1 - Terasa 303'!$C$4:$J$39,'T1 - Terasa 303'!$C$45:$J$74,'T1 - Terasa 303'!$C$80:$K$581</definedName>
    <definedName name="_xlnm.Print_Titles" localSheetId="1">'T1 - Terasa 303'!$92:$92</definedName>
    <definedName name="_xlnm._FilterDatabase" localSheetId="2" hidden="1">'T2.1 - Stavební část'!$C$94:$K$461</definedName>
    <definedName name="_xlnm.Print_Area" localSheetId="2">'T2.1 - Stavební část'!$C$4:$J$41,'T2.1 - Stavební část'!$C$47:$J$74,'T2.1 - Stavební část'!$C$80:$K$461</definedName>
    <definedName name="_xlnm.Print_Titles" localSheetId="2">'T2.1 - Stavební část'!$94:$94</definedName>
    <definedName name="_xlnm._FilterDatabase" localSheetId="3" hidden="1">'T2.2 - Zábradlí'!$C$90:$K$119</definedName>
    <definedName name="_xlnm.Print_Area" localSheetId="3">'T2.2 - Zábradlí'!$C$4:$J$41,'T2.2 - Zábradlí'!$C$47:$J$70,'T2.2 - Zábradlí'!$C$76:$K$119</definedName>
    <definedName name="_xlnm.Print_Titles" localSheetId="3">'T2.2 - Zábradlí'!$90:$90</definedName>
    <definedName name="_xlnm._FilterDatabase" localSheetId="4" hidden="1">'T3.1 - Stavební část'!$C$98:$K$553</definedName>
    <definedName name="_xlnm.Print_Area" localSheetId="4">'T3.1 - Stavební část'!$C$4:$J$41,'T3.1 - Stavební část'!$C$47:$J$78,'T3.1 - Stavební část'!$C$84:$K$553</definedName>
    <definedName name="_xlnm.Print_Titles" localSheetId="4">'T3.1 - Stavební část'!$98:$98</definedName>
    <definedName name="_xlnm._FilterDatabase" localSheetId="5" hidden="1">'T3.2 - Zábradlí'!$C$90:$K$123</definedName>
    <definedName name="_xlnm.Print_Area" localSheetId="5">'T3.2 - Zábradlí'!$C$4:$J$41,'T3.2 - Zábradlí'!$C$47:$J$70,'T3.2 - Zábradlí'!$C$76:$K$123</definedName>
    <definedName name="_xlnm.Print_Titles" localSheetId="5">'T3.2 - Zábradlí'!$90:$90</definedName>
    <definedName name="_xlnm._FilterDatabase" localSheetId="6" hidden="1">'VRN - Vedlejší a ostatní ...'!$C$83:$K$103</definedName>
    <definedName name="_xlnm.Print_Area" localSheetId="6">'VRN - Vedlejší a ostatní ...'!$C$4:$J$39,'VRN - Vedlejší a ostatní ...'!$C$45:$J$65,'VRN - Vedlejší a ostatní ...'!$C$71:$K$103</definedName>
    <definedName name="_xlnm.Print_Titles" localSheetId="6">'VRN - Vedlejší a ostatní ...'!$83:$83</definedName>
    <definedName name="_xlnm.Print_Area" localSheetId="7">'Seznam figur'!$C$4:$G$910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2"/>
  <c i="7" r="J35"/>
  <c i="1" r="AX62"/>
  <c i="7" r="BI101"/>
  <c r="BH101"/>
  <c r="BG101"/>
  <c r="BF101"/>
  <c r="T101"/>
  <c r="T100"/>
  <c r="R101"/>
  <c r="R100"/>
  <c r="P101"/>
  <c r="P100"/>
  <c r="BI98"/>
  <c r="BH98"/>
  <c r="BG98"/>
  <c r="BF98"/>
  <c r="T98"/>
  <c r="T97"/>
  <c r="R98"/>
  <c r="R97"/>
  <c r="P98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6" r="J39"/>
  <c r="J38"/>
  <c i="1" r="AY61"/>
  <c i="6" r="J37"/>
  <c i="1" r="AX61"/>
  <c i="6"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5" r="J39"/>
  <c r="J38"/>
  <c i="1" r="AY60"/>
  <c i="5" r="J37"/>
  <c i="1" r="AX60"/>
  <c i="5"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0"/>
  <c r="BH540"/>
  <c r="BG540"/>
  <c r="BF540"/>
  <c r="T540"/>
  <c r="R540"/>
  <c r="P540"/>
  <c r="BI531"/>
  <c r="BH531"/>
  <c r="BG531"/>
  <c r="BF531"/>
  <c r="T531"/>
  <c r="R531"/>
  <c r="P531"/>
  <c r="BI528"/>
  <c r="BH528"/>
  <c r="BG528"/>
  <c r="BF528"/>
  <c r="T528"/>
  <c r="R528"/>
  <c r="P528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20"/>
  <c r="BH520"/>
  <c r="BG520"/>
  <c r="BF520"/>
  <c r="T520"/>
  <c r="R520"/>
  <c r="P520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88"/>
  <c r="BH488"/>
  <c r="BG488"/>
  <c r="BF488"/>
  <c r="T488"/>
  <c r="R488"/>
  <c r="P488"/>
  <c r="BI484"/>
  <c r="BH484"/>
  <c r="BG484"/>
  <c r="BF484"/>
  <c r="T484"/>
  <c r="R484"/>
  <c r="P484"/>
  <c r="BI470"/>
  <c r="BH470"/>
  <c r="BG470"/>
  <c r="BF470"/>
  <c r="T470"/>
  <c r="R470"/>
  <c r="P470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0"/>
  <c r="BH430"/>
  <c r="BG430"/>
  <c r="BF430"/>
  <c r="T430"/>
  <c r="R430"/>
  <c r="P430"/>
  <c r="BI419"/>
  <c r="BH419"/>
  <c r="BG419"/>
  <c r="BF419"/>
  <c r="T419"/>
  <c r="R419"/>
  <c r="P419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T389"/>
  <c r="R390"/>
  <c r="R389"/>
  <c r="P390"/>
  <c r="P389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46"/>
  <c r="BH246"/>
  <c r="BG246"/>
  <c r="BF246"/>
  <c r="T246"/>
  <c r="R246"/>
  <c r="P246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1"/>
  <c r="BH121"/>
  <c r="BG121"/>
  <c r="BF121"/>
  <c r="T121"/>
  <c r="R121"/>
  <c r="P121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59"/>
  <c r="J19"/>
  <c r="J14"/>
  <c r="J93"/>
  <c r="E7"/>
  <c r="E87"/>
  <c i="4" r="J39"/>
  <c r="J38"/>
  <c i="1" r="AY58"/>
  <c i="4" r="J37"/>
  <c i="1" r="AX58"/>
  <c i="4"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T104"/>
  <c r="R105"/>
  <c r="R104"/>
  <c r="P105"/>
  <c r="P104"/>
  <c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56"/>
  <c r="E7"/>
  <c r="E79"/>
  <c i="3" r="J39"/>
  <c r="J38"/>
  <c i="1" r="AY57"/>
  <c i="3" r="J37"/>
  <c i="1" r="AX57"/>
  <c i="3" r="BI460"/>
  <c r="BH460"/>
  <c r="BG460"/>
  <c r="BF460"/>
  <c r="T460"/>
  <c r="R460"/>
  <c r="P460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19"/>
  <c r="BH419"/>
  <c r="BG419"/>
  <c r="BF419"/>
  <c r="T419"/>
  <c r="R419"/>
  <c r="P419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7"/>
  <c r="BH397"/>
  <c r="BG397"/>
  <c r="BF397"/>
  <c r="T397"/>
  <c r="R397"/>
  <c r="P397"/>
  <c r="BI393"/>
  <c r="BH393"/>
  <c r="BG393"/>
  <c r="BF393"/>
  <c r="T393"/>
  <c r="R393"/>
  <c r="P393"/>
  <c r="BI378"/>
  <c r="BH378"/>
  <c r="BG378"/>
  <c r="BF378"/>
  <c r="T378"/>
  <c r="R378"/>
  <c r="P378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T308"/>
  <c r="R309"/>
  <c r="R308"/>
  <c r="P309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68"/>
  <c r="BH168"/>
  <c r="BG168"/>
  <c r="BF168"/>
  <c r="T168"/>
  <c r="R168"/>
  <c r="P168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29"/>
  <c r="BH129"/>
  <c r="BG129"/>
  <c r="BF129"/>
  <c r="T129"/>
  <c r="R129"/>
  <c r="P129"/>
  <c r="BI126"/>
  <c r="BH126"/>
  <c r="BG126"/>
  <c r="BF126"/>
  <c r="T126"/>
  <c r="R126"/>
  <c r="P126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1"/>
  <c r="BH101"/>
  <c r="BG101"/>
  <c r="BF101"/>
  <c r="T101"/>
  <c r="R101"/>
  <c r="P101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89"/>
  <c r="E7"/>
  <c r="E83"/>
  <c i="2" r="J37"/>
  <c r="J36"/>
  <c i="1" r="AY55"/>
  <c i="2" r="J35"/>
  <c i="1" r="AX55"/>
  <c i="2"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4"/>
  <c r="BH554"/>
  <c r="BG554"/>
  <c r="BF554"/>
  <c r="T554"/>
  <c r="R554"/>
  <c r="P554"/>
  <c r="BI552"/>
  <c r="BH552"/>
  <c r="BG552"/>
  <c r="BF552"/>
  <c r="T552"/>
  <c r="R552"/>
  <c r="P552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19"/>
  <c r="BH519"/>
  <c r="BG519"/>
  <c r="BF519"/>
  <c r="T519"/>
  <c r="R519"/>
  <c r="P519"/>
  <c r="BI515"/>
  <c r="BH515"/>
  <c r="BG515"/>
  <c r="BF515"/>
  <c r="T515"/>
  <c r="R515"/>
  <c r="P515"/>
  <c r="BI499"/>
  <c r="BH499"/>
  <c r="BG499"/>
  <c r="BF499"/>
  <c r="T499"/>
  <c r="R499"/>
  <c r="P499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6"/>
  <c r="BH466"/>
  <c r="BG466"/>
  <c r="BF466"/>
  <c r="T466"/>
  <c r="R466"/>
  <c r="P466"/>
  <c r="BI463"/>
  <c r="BH463"/>
  <c r="BG463"/>
  <c r="BF463"/>
  <c r="T463"/>
  <c r="R463"/>
  <c r="P463"/>
  <c r="BI459"/>
  <c r="BH459"/>
  <c r="BG459"/>
  <c r="BF459"/>
  <c r="T459"/>
  <c r="R459"/>
  <c r="P459"/>
  <c r="BI448"/>
  <c r="BH448"/>
  <c r="BG448"/>
  <c r="BF448"/>
  <c r="T448"/>
  <c r="R448"/>
  <c r="P448"/>
  <c r="BI439"/>
  <c r="BH439"/>
  <c r="BG439"/>
  <c r="BF439"/>
  <c r="T439"/>
  <c r="R439"/>
  <c r="P439"/>
  <c r="BI435"/>
  <c r="BH435"/>
  <c r="BG435"/>
  <c r="BF435"/>
  <c r="T435"/>
  <c r="R435"/>
  <c r="P435"/>
  <c r="BI433"/>
  <c r="BH433"/>
  <c r="BG433"/>
  <c r="BF433"/>
  <c r="T433"/>
  <c r="R433"/>
  <c r="P433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T415"/>
  <c r="R416"/>
  <c r="R415"/>
  <c r="P416"/>
  <c r="P415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0"/>
  <c r="BH240"/>
  <c r="BG240"/>
  <c r="BF240"/>
  <c r="T240"/>
  <c r="R240"/>
  <c r="P240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5"/>
  <c r="BH115"/>
  <c r="BG115"/>
  <c r="BF115"/>
  <c r="T115"/>
  <c r="R115"/>
  <c r="P115"/>
  <c r="BI109"/>
  <c r="BH109"/>
  <c r="BG109"/>
  <c r="BF109"/>
  <c r="T109"/>
  <c r="R109"/>
  <c r="P109"/>
  <c r="BI101"/>
  <c r="BH101"/>
  <c r="BG101"/>
  <c r="BF101"/>
  <c r="T101"/>
  <c r="R101"/>
  <c r="P101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1" r="L50"/>
  <c r="AM50"/>
  <c r="AM49"/>
  <c r="L49"/>
  <c r="AM47"/>
  <c r="L47"/>
  <c r="L45"/>
  <c r="L44"/>
  <c i="2" r="J576"/>
  <c r="BK463"/>
  <c r="J416"/>
  <c r="BK383"/>
  <c r="J329"/>
  <c r="BK292"/>
  <c r="BK249"/>
  <c r="BK180"/>
  <c r="BK122"/>
  <c r="J561"/>
  <c r="BK468"/>
  <c r="J404"/>
  <c r="BK352"/>
  <c r="J255"/>
  <c r="J193"/>
  <c r="BK101"/>
  <c r="BK561"/>
  <c r="BK544"/>
  <c r="BK332"/>
  <c r="J285"/>
  <c r="J212"/>
  <c r="BK125"/>
  <c i="3" r="BK410"/>
  <c r="J350"/>
  <c r="J288"/>
  <c r="BK264"/>
  <c r="BK222"/>
  <c r="J184"/>
  <c r="BK328"/>
  <c r="J261"/>
  <c r="BK168"/>
  <c r="J110"/>
  <c r="BK369"/>
  <c r="J328"/>
  <c r="BK207"/>
  <c r="J153"/>
  <c i="4" r="BK112"/>
  <c r="J97"/>
  <c i="5" r="J545"/>
  <c r="J455"/>
  <c r="J419"/>
  <c r="J367"/>
  <c r="BK326"/>
  <c r="J274"/>
  <c r="BK484"/>
  <c r="BK339"/>
  <c r="J289"/>
  <c r="BK215"/>
  <c r="BK143"/>
  <c r="BK515"/>
  <c r="BK434"/>
  <c r="BK397"/>
  <c i="2" r="J474"/>
  <c r="J435"/>
  <c r="BK423"/>
  <c r="J398"/>
  <c r="J358"/>
  <c r="J342"/>
  <c r="J305"/>
  <c r="BK285"/>
  <c r="BK255"/>
  <c r="BK202"/>
  <c r="J176"/>
  <c r="BK141"/>
  <c r="J96"/>
  <c r="BK528"/>
  <c r="J468"/>
  <c r="BK448"/>
  <c r="BK407"/>
  <c r="J349"/>
  <c r="J302"/>
  <c r="J249"/>
  <c r="BK216"/>
  <c r="J146"/>
  <c r="J580"/>
  <c r="BK566"/>
  <c r="J554"/>
  <c r="J515"/>
  <c r="BK387"/>
  <c r="BK325"/>
  <c r="BK294"/>
  <c r="BK261"/>
  <c r="J205"/>
  <c r="J167"/>
  <c i="3" r="J456"/>
  <c r="BK424"/>
  <c r="J369"/>
  <c r="J316"/>
  <c r="BK295"/>
  <c r="BK258"/>
  <c r="J230"/>
  <c r="J210"/>
  <c r="J168"/>
  <c r="BK136"/>
  <c r="J460"/>
  <c r="BK448"/>
  <c r="BK435"/>
  <c r="BK427"/>
  <c r="BK397"/>
  <c r="BK350"/>
  <c r="BK352"/>
  <c r="J293"/>
  <c r="BK251"/>
  <c r="BK227"/>
  <c r="J200"/>
  <c r="J410"/>
  <c r="J332"/>
  <c r="J298"/>
  <c r="J243"/>
  <c r="J213"/>
  <c r="J139"/>
  <c r="BK460"/>
  <c r="BK404"/>
  <c r="BK347"/>
  <c r="BK304"/>
  <c r="J264"/>
  <c r="J222"/>
  <c r="BK158"/>
  <c r="BK151"/>
  <c r="BK98"/>
  <c i="4" r="J118"/>
  <c i="5" r="BK548"/>
  <c r="J517"/>
  <c r="J484"/>
  <c r="BK409"/>
  <c r="BK374"/>
  <c r="J347"/>
  <c r="BK311"/>
  <c r="J550"/>
  <c r="J543"/>
  <c r="J460"/>
  <c r="BK387"/>
  <c r="BK344"/>
  <c r="BK296"/>
  <c r="BK258"/>
  <c r="J208"/>
  <c r="BK164"/>
  <c r="J102"/>
  <c r="J513"/>
  <c r="BK430"/>
  <c r="BK400"/>
  <c r="BK369"/>
  <c r="BK342"/>
  <c r="J326"/>
  <c r="J311"/>
  <c r="BK308"/>
  <c r="BK255"/>
  <c r="J201"/>
  <c r="J143"/>
  <c r="J107"/>
  <c r="BK134"/>
  <c i="6" r="BK115"/>
  <c r="BK118"/>
  <c r="J116"/>
  <c i="7" r="J101"/>
  <c r="BK95"/>
  <c r="BK90"/>
  <c i="2" r="BK572"/>
  <c r="J534"/>
  <c r="BK439"/>
  <c r="BK395"/>
  <c r="BK355"/>
  <c r="J319"/>
  <c r="BK283"/>
  <c r="BK205"/>
  <c r="BK160"/>
  <c r="J564"/>
  <c r="BK552"/>
  <c r="J423"/>
  <c r="BK398"/>
  <c r="BK342"/>
  <c r="BK329"/>
  <c r="J209"/>
  <c r="BK149"/>
  <c r="J552"/>
  <c r="J519"/>
  <c r="J383"/>
  <c r="BK299"/>
  <c r="BK228"/>
  <c r="BK157"/>
  <c i="3" r="BK372"/>
  <c r="BK306"/>
  <c r="BK272"/>
  <c r="BK237"/>
  <c r="J194"/>
  <c r="BK360"/>
  <c r="J219"/>
  <c r="J151"/>
  <c r="BK450"/>
  <c r="J419"/>
  <c r="J358"/>
  <c r="BK313"/>
  <c r="BK230"/>
  <c r="BK110"/>
  <c i="4" r="BK102"/>
  <c r="BK105"/>
  <c i="5" r="J528"/>
  <c r="BK488"/>
  <c r="J397"/>
  <c r="BK350"/>
  <c r="J308"/>
  <c r="J282"/>
  <c r="BK528"/>
  <c r="J430"/>
  <c r="J371"/>
  <c r="J319"/>
  <c r="BK264"/>
  <c r="J170"/>
  <c r="BK552"/>
  <c r="J498"/>
  <c r="BK407"/>
  <c i="2" r="BK568"/>
  <c r="BK515"/>
  <c r="J448"/>
  <c r="J426"/>
  <c r="BK404"/>
  <c r="BK363"/>
  <c r="BK322"/>
  <c r="J299"/>
  <c r="BK275"/>
  <c r="J216"/>
  <c r="BK193"/>
  <c r="BK169"/>
  <c r="J125"/>
  <c r="BK555"/>
  <c r="J544"/>
  <c r="BK476"/>
  <c r="J463"/>
  <c r="BK426"/>
  <c r="BK413"/>
  <c r="J391"/>
  <c r="J275"/>
  <c r="J259"/>
  <c r="J228"/>
  <c r="J169"/>
  <c r="J141"/>
  <c r="J572"/>
  <c r="BK549"/>
  <c r="BK530"/>
  <c r="J487"/>
  <c r="BK335"/>
  <c r="J308"/>
  <c r="BK278"/>
  <c r="J226"/>
  <c r="J149"/>
  <c i="3" r="BK438"/>
  <c r="J404"/>
  <c r="J309"/>
  <c r="BK276"/>
  <c r="J255"/>
  <c r="BK233"/>
  <c r="BK192"/>
  <c r="BK155"/>
  <c r="BK126"/>
  <c r="J101"/>
  <c r="J98"/>
  <c r="BK452"/>
  <c r="BK444"/>
  <c r="J424"/>
  <c r="J407"/>
  <c r="J372"/>
  <c i="2" r="J566"/>
  <c r="J499"/>
  <c r="BK428"/>
  <c r="J407"/>
  <c r="BK366"/>
  <c r="J345"/>
  <c r="BK308"/>
  <c r="BK264"/>
  <c r="BK226"/>
  <c r="BK196"/>
  <c r="J143"/>
  <c r="J101"/>
  <c r="BK558"/>
  <c r="BK534"/>
  <c r="J530"/>
  <c r="BK487"/>
  <c r="J439"/>
  <c r="BK416"/>
  <c r="J366"/>
  <c r="J286"/>
  <c r="BK231"/>
  <c r="BK167"/>
  <c r="J137"/>
  <c r="BK574"/>
  <c r="J568"/>
  <c r="J489"/>
  <c r="BK474"/>
  <c r="J363"/>
  <c r="BK319"/>
  <c r="J264"/>
  <c r="BK183"/>
  <c r="BK173"/>
  <c i="3" r="BK454"/>
  <c r="J444"/>
  <c r="J433"/>
  <c r="BK358"/>
  <c r="BK321"/>
  <c r="BK298"/>
  <c r="BK248"/>
  <c r="BK202"/>
  <c r="BK178"/>
  <c r="J402"/>
  <c r="J347"/>
  <c r="BK293"/>
  <c r="BK240"/>
  <c r="J207"/>
  <c r="J126"/>
  <c r="J459"/>
  <c r="J440"/>
  <c r="BK402"/>
  <c r="J321"/>
  <c r="BK286"/>
  <c r="BK261"/>
  <c r="J197"/>
  <c r="J178"/>
  <c r="J136"/>
  <c i="4" r="BK114"/>
  <c r="BK97"/>
  <c i="5" r="BK522"/>
  <c r="BK501"/>
  <c r="BK442"/>
  <c r="BK382"/>
  <c r="J342"/>
  <c r="BK291"/>
  <c r="BK545"/>
  <c r="BK513"/>
  <c r="BK447"/>
  <c r="BK402"/>
  <c r="J382"/>
  <c r="J299"/>
  <c r="J281"/>
  <c r="J234"/>
  <c r="BK199"/>
  <c r="BK128"/>
  <c r="J547"/>
  <c r="BK455"/>
  <c r="J390"/>
  <c r="J374"/>
  <c i="2" r="BK580"/>
  <c r="J574"/>
  <c r="BK547"/>
  <c r="BK489"/>
  <c r="BK459"/>
  <c r="BK410"/>
  <c r="J387"/>
  <c r="J370"/>
  <c r="BK349"/>
  <c r="J332"/>
  <c r="J314"/>
  <c r="BK289"/>
  <c r="BK259"/>
  <c r="BK240"/>
  <c r="BK209"/>
  <c r="J157"/>
  <c r="BK109"/>
  <c i="1" r="AS56"/>
  <c i="2" r="J531"/>
  <c r="BK526"/>
  <c r="BK433"/>
  <c r="BK420"/>
  <c r="J395"/>
  <c r="BK360"/>
  <c r="BK345"/>
  <c r="J335"/>
  <c r="J292"/>
  <c r="J240"/>
  <c r="J196"/>
  <c r="J163"/>
  <c r="J122"/>
  <c r="BK576"/>
  <c r="J558"/>
  <c r="J537"/>
  <c r="J528"/>
  <c r="J492"/>
  <c r="BK393"/>
  <c r="BK370"/>
  <c r="BK314"/>
  <c r="J283"/>
  <c r="BK198"/>
  <c r="J180"/>
  <c r="BK155"/>
  <c r="J128"/>
  <c r="BK96"/>
  <c i="3" r="BK446"/>
  <c r="J393"/>
  <c r="BK355"/>
  <c r="BK343"/>
  <c r="J304"/>
  <c r="BK290"/>
  <c r="J269"/>
  <c r="BK243"/>
  <c r="BK219"/>
  <c r="BK197"/>
  <c r="BK181"/>
  <c r="BK153"/>
  <c r="J129"/>
  <c r="BK115"/>
  <c r="J112"/>
  <c r="BK459"/>
  <c r="J450"/>
  <c r="BK442"/>
  <c r="BK433"/>
  <c r="BK429"/>
  <c r="BK419"/>
  <c r="J343"/>
  <c r="BK301"/>
  <c r="J258"/>
  <c r="J233"/>
  <c r="J216"/>
  <c r="J192"/>
  <c r="BK143"/>
  <c r="J115"/>
  <c r="BK456"/>
  <c r="J442"/>
  <c r="J429"/>
  <c r="BK393"/>
  <c r="J355"/>
  <c r="BK326"/>
  <c r="J295"/>
  <c r="J272"/>
  <c r="J248"/>
  <c r="BK200"/>
  <c r="BK184"/>
  <c r="J155"/>
  <c r="BK112"/>
  <c i="4" r="J114"/>
  <c r="BK100"/>
  <c r="J112"/>
  <c r="BK98"/>
  <c i="5" r="BK543"/>
  <c r="J520"/>
  <c r="J496"/>
  <c r="J457"/>
  <c r="J437"/>
  <c r="J400"/>
  <c r="J376"/>
  <c r="BK354"/>
  <c r="J339"/>
  <c r="BK319"/>
  <c r="BK305"/>
  <c r="BK289"/>
  <c r="J552"/>
  <c r="BK531"/>
  <c r="J515"/>
  <c r="BK470"/>
  <c r="J445"/>
  <c r="BK390"/>
  <c r="BK376"/>
  <c r="J350"/>
  <c r="J305"/>
  <c r="J291"/>
  <c r="BK274"/>
  <c r="J240"/>
  <c r="BK230"/>
  <c r="BK204"/>
  <c r="BK167"/>
  <c r="J121"/>
  <c r="J548"/>
  <c r="BK520"/>
  <c r="J470"/>
  <c r="BK437"/>
  <c r="J409"/>
  <c r="J394"/>
  <c r="J379"/>
  <c r="J271"/>
  <c r="J246"/>
  <c r="J211"/>
  <c r="J176"/>
  <c r="BK147"/>
  <c r="BK102"/>
  <c r="BK246"/>
  <c r="BK155"/>
  <c i="6" r="BK113"/>
  <c r="J110"/>
  <c r="BK110"/>
  <c r="BK94"/>
  <c i="7" r="J93"/>
  <c r="BK98"/>
  <c i="5" r="J296"/>
  <c r="J258"/>
  <c r="BK208"/>
  <c r="BK174"/>
  <c r="BK115"/>
  <c r="BK237"/>
  <c r="J230"/>
  <c r="BK218"/>
  <c r="J204"/>
  <c r="J199"/>
  <c r="J187"/>
  <c r="BK180"/>
  <c r="BK176"/>
  <c r="J167"/>
  <c r="J152"/>
  <c r="J131"/>
  <c i="6" r="BK116"/>
  <c r="BK100"/>
  <c r="BK103"/>
  <c r="J115"/>
  <c i="7" r="BK96"/>
  <c r="BK101"/>
  <c r="BK87"/>
  <c i="2" r="BK570"/>
  <c r="BK519"/>
  <c r="J466"/>
  <c r="J433"/>
  <c r="BK401"/>
  <c r="BK374"/>
  <c r="J352"/>
  <c r="J325"/>
  <c r="BK302"/>
  <c r="J278"/>
  <c r="J252"/>
  <c r="BK212"/>
  <c r="J183"/>
  <c r="BK146"/>
  <c r="J109"/>
  <c r="BK554"/>
  <c r="BK537"/>
  <c r="BK492"/>
  <c r="BK471"/>
  <c r="BK466"/>
  <c r="J459"/>
  <c r="J428"/>
  <c r="J410"/>
  <c r="J393"/>
  <c r="J339"/>
  <c r="J294"/>
  <c r="BK252"/>
  <c r="J224"/>
  <c r="J155"/>
  <c r="BK115"/>
  <c r="J570"/>
  <c r="J555"/>
  <c r="BK531"/>
  <c r="BK499"/>
  <c r="J374"/>
  <c r="J322"/>
  <c r="J289"/>
  <c r="J231"/>
  <c r="J202"/>
  <c r="J160"/>
  <c r="J115"/>
  <c i="3" r="BK440"/>
  <c r="J397"/>
  <c r="J326"/>
  <c r="J301"/>
  <c r="BK266"/>
  <c r="BK216"/>
  <c r="J181"/>
  <c r="J352"/>
  <c r="J266"/>
  <c r="J187"/>
  <c r="J119"/>
  <c r="J446"/>
  <c r="BK378"/>
  <c r="BK319"/>
  <c r="BK288"/>
  <c r="BK194"/>
  <c i="4" r="J109"/>
  <c r="BK109"/>
  <c i="5" r="J527"/>
  <c r="J434"/>
  <c r="BK363"/>
  <c r="BK322"/>
  <c r="BK281"/>
  <c r="J488"/>
  <c r="BK379"/>
  <c r="J329"/>
  <c r="BK271"/>
  <c r="J183"/>
  <c r="J540"/>
  <c r="BK496"/>
  <c r="BK413"/>
  <c r="J354"/>
  <c r="BK329"/>
  <c r="J316"/>
  <c r="J264"/>
  <c r="J215"/>
  <c r="BK152"/>
  <c r="BK149"/>
  <c r="J115"/>
  <c i="6" r="J101"/>
  <c r="J103"/>
  <c i="7" r="J87"/>
  <c i="3" r="J319"/>
  <c r="J290"/>
  <c r="BK269"/>
  <c r="J237"/>
  <c r="BK210"/>
  <c r="J161"/>
  <c r="BK129"/>
  <c r="BK101"/>
  <c r="J448"/>
  <c r="J438"/>
  <c r="BK407"/>
  <c r="J367"/>
  <c r="BK332"/>
  <c r="BK316"/>
  <c r="BK309"/>
  <c r="J276"/>
  <c r="BK255"/>
  <c r="BK213"/>
  <c r="BK161"/>
  <c r="J143"/>
  <c r="BK139"/>
  <c i="4" r="BK118"/>
  <c r="J105"/>
  <c r="J94"/>
  <c r="J102"/>
  <c r="BK94"/>
  <c i="5" r="BK540"/>
  <c r="J525"/>
  <c r="BK504"/>
  <c r="BK460"/>
  <c r="BK445"/>
  <c r="J413"/>
  <c r="BK385"/>
  <c r="J369"/>
  <c r="J344"/>
  <c r="BK333"/>
  <c r="BK316"/>
  <c r="BK299"/>
  <c r="BK279"/>
  <c r="BK547"/>
  <c r="J522"/>
  <c r="J504"/>
  <c r="BK457"/>
  <c r="J407"/>
  <c r="J385"/>
  <c r="J363"/>
  <c r="J333"/>
  <c r="BK302"/>
  <c r="BK282"/>
  <c r="J269"/>
  <c r="J237"/>
  <c r="BK222"/>
  <c r="BK187"/>
  <c r="J155"/>
  <c r="J134"/>
  <c r="BK550"/>
  <c r="J531"/>
  <c r="BK527"/>
  <c r="J501"/>
  <c r="BK439"/>
  <c r="BK419"/>
  <c r="J402"/>
  <c r="J387"/>
  <c r="J286"/>
  <c r="J261"/>
  <c r="BK234"/>
  <c r="BK190"/>
  <c r="BK162"/>
  <c r="J128"/>
  <c r="J255"/>
  <c r="J164"/>
  <c r="BK121"/>
  <c i="6" r="BK122"/>
  <c r="J122"/>
  <c r="J98"/>
  <c r="J118"/>
  <c r="BK98"/>
  <c i="7" r="J98"/>
  <c r="BK93"/>
  <c i="5" r="BK269"/>
  <c r="J218"/>
  <c r="J180"/>
  <c r="J149"/>
  <c r="BK261"/>
  <c r="J232"/>
  <c r="J222"/>
  <c r="BK211"/>
  <c r="BK201"/>
  <c r="J190"/>
  <c r="BK183"/>
  <c r="J174"/>
  <c r="J162"/>
  <c r="J147"/>
  <c r="BK107"/>
  <c i="6" r="BK106"/>
  <c r="J113"/>
  <c r="J100"/>
  <c r="J94"/>
  <c r="J106"/>
  <c i="7" r="J90"/>
  <c r="J95"/>
  <c i="2" r="J578"/>
  <c r="J549"/>
  <c r="J476"/>
  <c r="BK435"/>
  <c r="J413"/>
  <c r="BK391"/>
  <c r="BK358"/>
  <c r="BK339"/>
  <c r="BK311"/>
  <c r="BK286"/>
  <c r="J261"/>
  <c r="BK234"/>
  <c r="J198"/>
  <c r="BK163"/>
  <c r="BK128"/>
  <c i="1" r="AS59"/>
  <c i="2" r="J420"/>
  <c r="J401"/>
  <c r="J355"/>
  <c r="J311"/>
  <c r="BK273"/>
  <c r="J234"/>
  <c r="J173"/>
  <c r="BK143"/>
  <c r="BK578"/>
  <c r="BK564"/>
  <c r="J547"/>
  <c r="J526"/>
  <c r="J471"/>
  <c r="J360"/>
  <c r="BK305"/>
  <c r="J273"/>
  <c r="BK224"/>
  <c r="BK176"/>
  <c r="BK137"/>
  <c i="3" r="J452"/>
  <c r="J427"/>
  <c r="BK367"/>
  <c r="J313"/>
  <c r="J286"/>
  <c r="J240"/>
  <c r="BK187"/>
  <c r="J378"/>
  <c r="J306"/>
  <c r="J227"/>
  <c r="J158"/>
  <c r="J454"/>
  <c r="J435"/>
  <c r="J360"/>
  <c r="J251"/>
  <c r="J202"/>
  <c r="BK119"/>
  <c i="4" r="J98"/>
  <c r="J100"/>
  <c i="5" r="BK498"/>
  <c r="J447"/>
  <c r="BK394"/>
  <c r="BK336"/>
  <c r="J302"/>
  <c r="BK517"/>
  <c r="J439"/>
  <c r="BK367"/>
  <c r="BK286"/>
  <c r="BK232"/>
  <c r="BK131"/>
  <c r="BK525"/>
  <c r="J442"/>
  <c r="BK371"/>
  <c r="BK347"/>
  <c r="J336"/>
  <c r="J322"/>
  <c r="J279"/>
  <c r="BK240"/>
  <c r="BK170"/>
  <c i="6" r="BK101"/>
  <c r="BK97"/>
  <c r="J97"/>
  <c i="7" r="J96"/>
  <c i="3" l="1" r="P196"/>
  <c i="2" r="R95"/>
  <c r="P162"/>
  <c r="T162"/>
  <c r="P172"/>
  <c r="T172"/>
  <c r="T179"/>
  <c r="BK277"/>
  <c r="J277"/>
  <c r="J65"/>
  <c r="R277"/>
  <c r="P288"/>
  <c r="BK390"/>
  <c r="J390"/>
  <c r="J67"/>
  <c r="T390"/>
  <c r="T419"/>
  <c r="R533"/>
  <c r="P551"/>
  <c r="R551"/>
  <c r="P557"/>
  <c i="3" r="BK285"/>
  <c r="J285"/>
  <c r="J67"/>
  <c r="T285"/>
  <c r="T312"/>
  <c r="T406"/>
  <c r="T437"/>
  <c r="P458"/>
  <c i="4" r="P93"/>
  <c r="P92"/>
  <c r="P108"/>
  <c r="P107"/>
  <c i="5" r="P101"/>
  <c r="BK169"/>
  <c r="J169"/>
  <c r="J66"/>
  <c r="R169"/>
  <c r="P179"/>
  <c r="R179"/>
  <c r="T186"/>
  <c r="P273"/>
  <c r="T273"/>
  <c r="T285"/>
  <c r="R366"/>
  <c r="T393"/>
  <c r="T500"/>
  <c r="T524"/>
  <c r="P530"/>
  <c i="2" r="BK95"/>
  <c r="J95"/>
  <c r="J61"/>
  <c r="T95"/>
  <c r="BK179"/>
  <c r="J179"/>
  <c r="J64"/>
  <c r="P179"/>
  <c r="BK288"/>
  <c r="J288"/>
  <c r="J66"/>
  <c r="R288"/>
  <c r="P390"/>
  <c r="BK419"/>
  <c r="J419"/>
  <c r="J70"/>
  <c r="P419"/>
  <c r="BK533"/>
  <c r="J533"/>
  <c r="J71"/>
  <c r="T533"/>
  <c r="BK557"/>
  <c r="J557"/>
  <c r="J73"/>
  <c r="R557"/>
  <c i="3" r="P97"/>
  <c r="R97"/>
  <c r="BK196"/>
  <c r="J196"/>
  <c r="J66"/>
  <c r="R196"/>
  <c r="P285"/>
  <c r="BK312"/>
  <c r="P312"/>
  <c r="BK406"/>
  <c r="J406"/>
  <c r="J71"/>
  <c r="P406"/>
  <c r="BK437"/>
  <c r="J437"/>
  <c r="J72"/>
  <c r="P437"/>
  <c r="BK458"/>
  <c r="J458"/>
  <c r="J73"/>
  <c r="T458"/>
  <c i="4" r="R93"/>
  <c r="R92"/>
  <c r="BK108"/>
  <c r="BK107"/>
  <c r="J107"/>
  <c r="J68"/>
  <c r="T108"/>
  <c r="T107"/>
  <c i="5" r="BK101"/>
  <c r="J101"/>
  <c r="J65"/>
  <c r="T101"/>
  <c r="BK186"/>
  <c r="J186"/>
  <c r="J68"/>
  <c r="P186"/>
  <c r="BK285"/>
  <c r="J285"/>
  <c r="J70"/>
  <c r="R285"/>
  <c r="P366"/>
  <c r="BK393"/>
  <c r="J393"/>
  <c r="J74"/>
  <c r="P393"/>
  <c r="BK500"/>
  <c r="J500"/>
  <c r="J75"/>
  <c r="P500"/>
  <c r="BK524"/>
  <c r="J524"/>
  <c r="J76"/>
  <c r="P524"/>
  <c r="BK530"/>
  <c r="J530"/>
  <c r="J77"/>
  <c r="T530"/>
  <c i="6" r="P93"/>
  <c r="P92"/>
  <c r="R93"/>
  <c r="R92"/>
  <c r="BK109"/>
  <c r="J109"/>
  <c r="J69"/>
  <c r="P109"/>
  <c r="P108"/>
  <c r="P91"/>
  <c i="1" r="AU61"/>
  <c i="6" r="T109"/>
  <c r="T108"/>
  <c i="7" r="BK89"/>
  <c r="J89"/>
  <c r="J62"/>
  <c r="P89"/>
  <c r="P85"/>
  <c r="P84"/>
  <c i="1" r="AU62"/>
  <c i="7" r="R89"/>
  <c r="R85"/>
  <c r="R84"/>
  <c i="2" r="P95"/>
  <c r="P94"/>
  <c r="BK162"/>
  <c r="J162"/>
  <c r="J62"/>
  <c r="R162"/>
  <c r="BK172"/>
  <c r="J172"/>
  <c r="J63"/>
  <c r="R172"/>
  <c r="R179"/>
  <c r="P277"/>
  <c r="T277"/>
  <c r="T288"/>
  <c r="R390"/>
  <c r="R419"/>
  <c r="R418"/>
  <c r="P533"/>
  <c r="BK551"/>
  <c r="J551"/>
  <c r="J72"/>
  <c r="T551"/>
  <c r="T557"/>
  <c i="3" r="BK97"/>
  <c r="J97"/>
  <c r="J65"/>
  <c r="T97"/>
  <c r="T196"/>
  <c r="R285"/>
  <c r="R312"/>
  <c r="R311"/>
  <c r="R406"/>
  <c r="R437"/>
  <c r="R458"/>
  <c i="4" r="BK93"/>
  <c r="J93"/>
  <c r="J65"/>
  <c r="T93"/>
  <c r="T92"/>
  <c r="T91"/>
  <c r="R108"/>
  <c r="R107"/>
  <c i="5" r="R101"/>
  <c r="P169"/>
  <c r="T169"/>
  <c r="BK179"/>
  <c r="J179"/>
  <c r="J67"/>
  <c r="T179"/>
  <c r="R186"/>
  <c r="BK273"/>
  <c r="J273"/>
  <c r="J69"/>
  <c r="R273"/>
  <c r="P285"/>
  <c r="BK366"/>
  <c r="J366"/>
  <c r="J71"/>
  <c r="T366"/>
  <c r="R393"/>
  <c r="R392"/>
  <c r="R500"/>
  <c r="R524"/>
  <c r="R530"/>
  <c i="6" r="BK93"/>
  <c r="J93"/>
  <c r="J65"/>
  <c r="T93"/>
  <c r="T92"/>
  <c r="T91"/>
  <c r="R109"/>
  <c r="R108"/>
  <c i="7" r="T89"/>
  <c r="T85"/>
  <c r="T84"/>
  <c i="4" r="BK104"/>
  <c r="J104"/>
  <c r="J67"/>
  <c i="5" r="BK389"/>
  <c r="J389"/>
  <c r="J72"/>
  <c i="4" r="BK101"/>
  <c r="J101"/>
  <c r="J66"/>
  <c i="6" r="BK102"/>
  <c r="J102"/>
  <c r="J66"/>
  <c r="BK105"/>
  <c r="J105"/>
  <c r="J67"/>
  <c i="7" r="BK97"/>
  <c r="J97"/>
  <c r="J63"/>
  <c i="2" r="BK415"/>
  <c r="J415"/>
  <c r="J68"/>
  <c i="3" r="BK308"/>
  <c r="J308"/>
  <c r="J68"/>
  <c i="7" r="BK86"/>
  <c r="J86"/>
  <c r="J61"/>
  <c r="BK100"/>
  <c r="J100"/>
  <c r="J64"/>
  <c i="6" r="BK108"/>
  <c r="J108"/>
  <c r="J68"/>
  <c i="7" r="J78"/>
  <c r="BE93"/>
  <c r="BE95"/>
  <c r="BE98"/>
  <c r="E48"/>
  <c r="F55"/>
  <c r="BE87"/>
  <c r="BE90"/>
  <c r="BE96"/>
  <c r="BE101"/>
  <c i="5" r="BK100"/>
  <c r="J100"/>
  <c r="J64"/>
  <c i="6" r="J56"/>
  <c r="F88"/>
  <c r="BE98"/>
  <c r="BE100"/>
  <c r="BE106"/>
  <c r="BE110"/>
  <c r="BE113"/>
  <c r="BE115"/>
  <c r="BE116"/>
  <c r="BE118"/>
  <c r="BE122"/>
  <c r="E50"/>
  <c r="BE94"/>
  <c r="BE97"/>
  <c r="BE101"/>
  <c r="BE103"/>
  <c i="4" r="J108"/>
  <c r="J69"/>
  <c i="5" r="E50"/>
  <c r="F96"/>
  <c r="BE102"/>
  <c r="BE107"/>
  <c r="BE143"/>
  <c r="BE147"/>
  <c r="BE152"/>
  <c r="BE162"/>
  <c r="BE199"/>
  <c r="BE201"/>
  <c r="BE204"/>
  <c r="BE208"/>
  <c r="BE211"/>
  <c r="BE215"/>
  <c r="BE222"/>
  <c r="BE232"/>
  <c r="BE234"/>
  <c r="BE237"/>
  <c r="BE240"/>
  <c r="BE246"/>
  <c r="BE258"/>
  <c r="BE264"/>
  <c r="BE269"/>
  <c r="J56"/>
  <c r="BE115"/>
  <c r="BE128"/>
  <c r="BE131"/>
  <c r="BE134"/>
  <c r="BE167"/>
  <c r="BE170"/>
  <c r="BE180"/>
  <c r="BE183"/>
  <c r="BE187"/>
  <c r="BE190"/>
  <c r="BE218"/>
  <c r="BE230"/>
  <c r="BE271"/>
  <c r="BE281"/>
  <c r="BE286"/>
  <c r="BE302"/>
  <c r="BE333"/>
  <c r="BE354"/>
  <c r="BE363"/>
  <c r="BE382"/>
  <c r="BE442"/>
  <c r="BE457"/>
  <c r="BE460"/>
  <c r="BE501"/>
  <c r="BE520"/>
  <c r="BE528"/>
  <c r="BE540"/>
  <c r="BE543"/>
  <c r="BE545"/>
  <c r="BE121"/>
  <c r="BE149"/>
  <c r="BE155"/>
  <c r="BE164"/>
  <c r="BE174"/>
  <c r="BE176"/>
  <c r="BE255"/>
  <c r="BE261"/>
  <c r="BE279"/>
  <c r="BE308"/>
  <c r="BE311"/>
  <c r="BE316"/>
  <c r="BE319"/>
  <c r="BE322"/>
  <c r="BE369"/>
  <c r="BE407"/>
  <c r="BE413"/>
  <c r="BE419"/>
  <c r="BE439"/>
  <c r="BE484"/>
  <c r="BE496"/>
  <c r="BE498"/>
  <c r="BE515"/>
  <c r="BE525"/>
  <c r="BE531"/>
  <c r="BE548"/>
  <c r="BE552"/>
  <c r="BE274"/>
  <c r="BE282"/>
  <c r="BE289"/>
  <c r="BE291"/>
  <c r="BE296"/>
  <c r="BE299"/>
  <c r="BE305"/>
  <c r="BE326"/>
  <c r="BE329"/>
  <c r="BE336"/>
  <c r="BE339"/>
  <c r="BE342"/>
  <c r="BE344"/>
  <c r="BE347"/>
  <c r="BE350"/>
  <c r="BE367"/>
  <c r="BE371"/>
  <c r="BE374"/>
  <c r="BE376"/>
  <c r="BE379"/>
  <c r="BE385"/>
  <c r="BE387"/>
  <c r="BE390"/>
  <c r="BE394"/>
  <c r="BE397"/>
  <c r="BE400"/>
  <c r="BE402"/>
  <c r="BE409"/>
  <c r="BE430"/>
  <c r="BE434"/>
  <c r="BE437"/>
  <c r="BE445"/>
  <c r="BE447"/>
  <c r="BE455"/>
  <c r="BE470"/>
  <c r="BE488"/>
  <c r="BE504"/>
  <c r="BE513"/>
  <c r="BE517"/>
  <c r="BE522"/>
  <c r="BE527"/>
  <c r="BE547"/>
  <c r="BE550"/>
  <c i="3" r="BK96"/>
  <c r="J96"/>
  <c r="J64"/>
  <c r="J312"/>
  <c r="J70"/>
  <c i="4" r="E50"/>
  <c r="J85"/>
  <c r="F88"/>
  <c r="BE97"/>
  <c r="BE98"/>
  <c r="BE100"/>
  <c r="BE102"/>
  <c r="BE114"/>
  <c r="BE94"/>
  <c r="BE105"/>
  <c r="BE109"/>
  <c r="BE112"/>
  <c r="BE118"/>
  <c i="3" r="E50"/>
  <c r="BE136"/>
  <c r="BE143"/>
  <c r="BE155"/>
  <c r="BE181"/>
  <c r="BE202"/>
  <c r="BE222"/>
  <c r="BE240"/>
  <c r="BE251"/>
  <c r="BE288"/>
  <c r="BE304"/>
  <c r="BE313"/>
  <c r="BE350"/>
  <c r="BE358"/>
  <c r="BE372"/>
  <c r="BE397"/>
  <c r="BE410"/>
  <c r="BE433"/>
  <c r="BE448"/>
  <c r="BE454"/>
  <c r="BE459"/>
  <c r="BE460"/>
  <c i="2" r="BK94"/>
  <c r="BK418"/>
  <c r="J418"/>
  <c r="J69"/>
  <c i="3" r="F92"/>
  <c r="BE126"/>
  <c r="BE153"/>
  <c r="BE178"/>
  <c r="BE192"/>
  <c r="BE194"/>
  <c r="BE200"/>
  <c r="BE261"/>
  <c r="BE276"/>
  <c r="BE309"/>
  <c r="BE316"/>
  <c r="BE326"/>
  <c r="BE360"/>
  <c r="BE393"/>
  <c r="BE404"/>
  <c r="BE438"/>
  <c r="BE440"/>
  <c r="J56"/>
  <c r="BE98"/>
  <c r="BE101"/>
  <c r="BE110"/>
  <c r="BE112"/>
  <c r="BE115"/>
  <c r="BE119"/>
  <c r="BE129"/>
  <c r="BE139"/>
  <c r="BE151"/>
  <c r="BE158"/>
  <c r="BE161"/>
  <c r="BE168"/>
  <c r="BE184"/>
  <c r="BE187"/>
  <c r="BE197"/>
  <c r="BE207"/>
  <c r="BE210"/>
  <c r="BE213"/>
  <c r="BE216"/>
  <c r="BE219"/>
  <c r="BE227"/>
  <c r="BE230"/>
  <c r="BE233"/>
  <c r="BE237"/>
  <c r="BE243"/>
  <c r="BE248"/>
  <c r="BE255"/>
  <c r="BE258"/>
  <c r="BE264"/>
  <c r="BE266"/>
  <c r="BE269"/>
  <c r="BE272"/>
  <c r="BE286"/>
  <c r="BE290"/>
  <c r="BE293"/>
  <c r="BE295"/>
  <c r="BE298"/>
  <c r="BE301"/>
  <c r="BE306"/>
  <c r="BE319"/>
  <c r="BE321"/>
  <c r="BE328"/>
  <c r="BE332"/>
  <c r="BE343"/>
  <c r="BE347"/>
  <c r="BE352"/>
  <c r="BE355"/>
  <c r="BE367"/>
  <c r="BE369"/>
  <c r="BE378"/>
  <c r="BE402"/>
  <c r="BE407"/>
  <c r="BE419"/>
  <c r="BE424"/>
  <c r="BE427"/>
  <c r="BE429"/>
  <c r="BE435"/>
  <c r="BE442"/>
  <c r="BE444"/>
  <c r="BE446"/>
  <c r="BE450"/>
  <c r="BE452"/>
  <c r="BE456"/>
  <c i="2" r="F55"/>
  <c r="BE101"/>
  <c r="BE109"/>
  <c r="BE146"/>
  <c r="BE167"/>
  <c r="BE169"/>
  <c r="BE183"/>
  <c r="BE196"/>
  <c r="BE205"/>
  <c r="BE234"/>
  <c r="BE240"/>
  <c r="BE249"/>
  <c r="BE252"/>
  <c r="BE255"/>
  <c r="BE259"/>
  <c r="BE275"/>
  <c r="BE289"/>
  <c r="BE299"/>
  <c r="BE308"/>
  <c r="BE311"/>
  <c r="BE339"/>
  <c r="BE342"/>
  <c r="BE345"/>
  <c r="BE358"/>
  <c r="BE471"/>
  <c r="BE474"/>
  <c r="BE476"/>
  <c r="BE487"/>
  <c r="BE492"/>
  <c r="BE534"/>
  <c r="BE544"/>
  <c r="BE547"/>
  <c r="BE555"/>
  <c r="BE558"/>
  <c r="BE564"/>
  <c r="BE574"/>
  <c r="BE578"/>
  <c r="BE580"/>
  <c r="E48"/>
  <c r="J52"/>
  <c r="BE125"/>
  <c r="BE141"/>
  <c r="BE143"/>
  <c r="BE155"/>
  <c r="BE157"/>
  <c r="BE176"/>
  <c r="BE202"/>
  <c r="BE212"/>
  <c r="BE228"/>
  <c r="BE283"/>
  <c r="BE285"/>
  <c r="BE286"/>
  <c r="BE292"/>
  <c r="BE302"/>
  <c r="BE305"/>
  <c r="BE314"/>
  <c r="BE319"/>
  <c r="BE322"/>
  <c r="BE329"/>
  <c r="BE335"/>
  <c r="BE352"/>
  <c r="BE355"/>
  <c r="BE370"/>
  <c r="BE374"/>
  <c r="BE383"/>
  <c r="BE387"/>
  <c r="BE404"/>
  <c r="BE423"/>
  <c r="BE433"/>
  <c r="BE439"/>
  <c r="BE468"/>
  <c r="BE499"/>
  <c r="BE515"/>
  <c r="BE519"/>
  <c r="BE549"/>
  <c r="BE96"/>
  <c r="BE115"/>
  <c r="BE122"/>
  <c r="BE128"/>
  <c r="BE137"/>
  <c r="BE149"/>
  <c r="BE160"/>
  <c r="BE163"/>
  <c r="BE173"/>
  <c r="BE180"/>
  <c r="BE193"/>
  <c r="BE198"/>
  <c r="BE209"/>
  <c r="BE216"/>
  <c r="BE224"/>
  <c r="BE226"/>
  <c r="BE231"/>
  <c r="BE261"/>
  <c r="BE264"/>
  <c r="BE273"/>
  <c r="BE278"/>
  <c r="BE294"/>
  <c r="BE325"/>
  <c r="BE332"/>
  <c r="BE349"/>
  <c r="BE360"/>
  <c r="BE363"/>
  <c r="BE366"/>
  <c r="BE391"/>
  <c r="BE393"/>
  <c r="BE395"/>
  <c r="BE398"/>
  <c r="BE401"/>
  <c r="BE407"/>
  <c r="BE410"/>
  <c r="BE413"/>
  <c r="BE416"/>
  <c r="BE420"/>
  <c r="BE426"/>
  <c r="BE428"/>
  <c r="BE435"/>
  <c r="BE448"/>
  <c r="BE459"/>
  <c r="BE463"/>
  <c r="BE466"/>
  <c r="BE489"/>
  <c r="BE526"/>
  <c r="BE528"/>
  <c r="BE530"/>
  <c r="BE531"/>
  <c r="BE537"/>
  <c r="BE552"/>
  <c r="BE554"/>
  <c r="BE561"/>
  <c r="BE566"/>
  <c r="BE568"/>
  <c r="BE570"/>
  <c r="BE572"/>
  <c r="BE576"/>
  <c i="3" r="F38"/>
  <c i="1" r="BC57"/>
  <c i="4" r="F37"/>
  <c i="1" r="BB58"/>
  <c i="4" r="F36"/>
  <c i="1" r="BA58"/>
  <c i="5" r="F38"/>
  <c i="1" r="BC60"/>
  <c i="5" r="J36"/>
  <c i="1" r="AW60"/>
  <c i="3" r="J36"/>
  <c i="1" r="AW57"/>
  <c i="5" r="F36"/>
  <c i="1" r="BA60"/>
  <c i="7" r="F34"/>
  <c i="1" r="BA62"/>
  <c i="7" r="F37"/>
  <c i="1" r="BD62"/>
  <c i="2" r="J34"/>
  <c i="1" r="AW55"/>
  <c i="4" r="F39"/>
  <c i="1" r="BD58"/>
  <c i="5" r="F37"/>
  <c i="1" r="BB60"/>
  <c i="3" r="F37"/>
  <c i="1" r="BB57"/>
  <c r="AS54"/>
  <c i="3" r="F36"/>
  <c i="1" r="BA57"/>
  <c i="5" r="F39"/>
  <c i="1" r="BD60"/>
  <c i="2" r="F34"/>
  <c i="1" r="BA55"/>
  <c i="4" r="J36"/>
  <c i="1" r="AW58"/>
  <c i="4" r="F38"/>
  <c i="1" r="BC58"/>
  <c i="2" r="F37"/>
  <c i="1" r="BD55"/>
  <c i="2" r="F36"/>
  <c i="1" r="BC55"/>
  <c i="6" r="F37"/>
  <c i="1" r="BB61"/>
  <c i="6" r="F36"/>
  <c i="1" r="BA61"/>
  <c i="6" r="F38"/>
  <c i="1" r="BC61"/>
  <c i="7" r="J34"/>
  <c i="1" r="AW62"/>
  <c i="7" r="F36"/>
  <c i="1" r="BC62"/>
  <c i="2" r="F35"/>
  <c i="1" r="BB55"/>
  <c i="3" r="F39"/>
  <c i="1" r="BD57"/>
  <c i="6" r="J36"/>
  <c i="1" r="AW61"/>
  <c i="6" r="F39"/>
  <c i="1" r="BD61"/>
  <c i="7" r="F35"/>
  <c i="1" r="BB62"/>
  <c i="4" l="1" r="P91"/>
  <c i="1" r="AU58"/>
  <c i="5" r="P392"/>
  <c r="R100"/>
  <c r="R99"/>
  <c i="3" r="T96"/>
  <c i="6" r="R91"/>
  <c i="4" r="R91"/>
  <c i="2" r="P418"/>
  <c i="5" r="T392"/>
  <c r="P100"/>
  <c r="P99"/>
  <c i="1" r="AU60"/>
  <c i="2" r="P93"/>
  <c i="1" r="AU55"/>
  <c i="5" r="T100"/>
  <c r="T99"/>
  <c i="3" r="P311"/>
  <c r="R96"/>
  <c r="R95"/>
  <c i="2" r="T94"/>
  <c i="3" r="T311"/>
  <c i="2" r="R94"/>
  <c r="R93"/>
  <c i="3" r="BK311"/>
  <c r="J311"/>
  <c r="J69"/>
  <c r="P96"/>
  <c r="P95"/>
  <c i="1" r="AU57"/>
  <c i="2" r="T418"/>
  <c i="4" r="BK92"/>
  <c r="J92"/>
  <c r="J64"/>
  <c i="5" r="BK392"/>
  <c r="J392"/>
  <c r="J73"/>
  <c i="6" r="BK92"/>
  <c r="J92"/>
  <c r="J64"/>
  <c i="7" r="BK85"/>
  <c r="J85"/>
  <c r="J60"/>
  <c i="6" r="BK91"/>
  <c r="J91"/>
  <c r="J63"/>
  <c i="5" r="BK99"/>
  <c r="J99"/>
  <c i="3" r="BK95"/>
  <c r="J95"/>
  <c r="J63"/>
  <c i="2" r="BK93"/>
  <c r="J93"/>
  <c r="J94"/>
  <c r="J60"/>
  <c i="5" r="J35"/>
  <c i="1" r="AV60"/>
  <c r="AT60"/>
  <c i="2" r="J30"/>
  <c i="1" r="AG55"/>
  <c r="BD56"/>
  <c r="BC56"/>
  <c r="AY56"/>
  <c r="BA56"/>
  <c r="AW56"/>
  <c i="4" r="F35"/>
  <c i="1" r="AZ58"/>
  <c i="6" r="F35"/>
  <c i="1" r="AZ61"/>
  <c i="2" r="F33"/>
  <c i="1" r="AZ55"/>
  <c i="4" r="J35"/>
  <c i="1" r="AV58"/>
  <c r="AT58"/>
  <c i="7" r="J33"/>
  <c i="1" r="AV62"/>
  <c r="AT62"/>
  <c i="7" r="F33"/>
  <c i="1" r="AZ62"/>
  <c i="3" r="J35"/>
  <c i="1" r="AV57"/>
  <c r="AT57"/>
  <c r="AU59"/>
  <c r="AU56"/>
  <c i="3" r="F35"/>
  <c i="1" r="AZ57"/>
  <c i="5" r="F35"/>
  <c i="1" r="AZ60"/>
  <c i="2" r="J33"/>
  <c i="1" r="AV55"/>
  <c r="AT55"/>
  <c r="BB56"/>
  <c r="AX56"/>
  <c r="BB59"/>
  <c r="AX59"/>
  <c r="BA59"/>
  <c r="AW59"/>
  <c i="5" r="J32"/>
  <c i="1" r="AG60"/>
  <c r="BC59"/>
  <c r="AY59"/>
  <c r="BD59"/>
  <c i="6" r="J35"/>
  <c i="1" r="AV61"/>
  <c r="AT61"/>
  <c i="2" l="1" r="T93"/>
  <c i="3" r="T95"/>
  <c i="4" r="BK91"/>
  <c r="J91"/>
  <c r="J63"/>
  <c i="7" r="BK84"/>
  <c r="J84"/>
  <c r="J59"/>
  <c i="1" r="AN60"/>
  <c i="5" r="J63"/>
  <c r="J41"/>
  <c i="1" r="AN55"/>
  <c i="2" r="J59"/>
  <c r="J39"/>
  <c i="1" r="AU54"/>
  <c i="3" r="J32"/>
  <c i="1" r="AG57"/>
  <c r="BD54"/>
  <c r="W33"/>
  <c i="6" r="J32"/>
  <c i="1" r="AG61"/>
  <c r="AG59"/>
  <c r="AZ59"/>
  <c r="AV59"/>
  <c r="AT59"/>
  <c r="BB54"/>
  <c r="W31"/>
  <c r="BC54"/>
  <c r="W32"/>
  <c r="BA54"/>
  <c r="W30"/>
  <c r="AZ56"/>
  <c r="AV56"/>
  <c r="AT56"/>
  <c l="1" r="AN59"/>
  <c i="6" r="J41"/>
  <c i="1" r="AN61"/>
  <c i="3" r="J41"/>
  <c i="1" r="AN57"/>
  <c i="4" r="J32"/>
  <c i="1" r="AG58"/>
  <c r="AN58"/>
  <c r="AZ54"/>
  <c r="W29"/>
  <c i="7" r="J30"/>
  <c i="1" r="AG62"/>
  <c r="AX54"/>
  <c r="AW54"/>
  <c r="AK30"/>
  <c r="AY54"/>
  <c i="4" l="1" r="J41"/>
  <c i="7" r="J39"/>
  <c i="1" r="AN62"/>
  <c r="AV54"/>
  <c r="AK29"/>
  <c r="AG56"/>
  <c r="AN56"/>
  <c l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<sst xmlns="http://schemas.openxmlformats.org/spreadsheetml/2006/main">
  <si>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</si>
  <si>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</si>
  <si>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</si>
  <si>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</si>
  <si>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</si>
  <si>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{66118023-7311-4983-9682-0c45affbab73}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</si>
  <si>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</si>
  <si>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</si>
  <si>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</si>
  <si>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</si>
  <si>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</si>
  <si>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</si>
  <si>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</si>
  <si>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</si>
  <si>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24-03_MS_Terronska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</si>
  <si>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</si>
  <si>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</si>
  <si>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teras MŠ Terronská, Terronská 20/200, Praha 6</t>
  </si>
  <si>
    <t>KSO:</t>
  </si>
  <si>
    <t>801 31 13</t>
  </si>
  <si>
    <t>CC-CZ:</t>
  </si>
  <si>
    <t/>
  </si>
  <si>
    <t>Místo:</t>
  </si>
  <si>
    <t>Terronská 20/200, Praha 6</t>
  </si>
  <si>
    <t>Datum:</t>
  </si>
  <si>
    <t>11. 3. 2024</t>
  </si>
  <si>
    <t>Zadavatel:</t>
  </si>
  <si>
    <t>IČ:</t>
  </si>
  <si>
    <t>ÚMČ Praha 6 - Odbor školství a kultury</t>
  </si>
  <si>
    <t>DIČ:</t>
  </si>
  <si>
    <t>Uchazeč:</t>
  </si>
  <si>
    <t>Vyplň údaj</t>
  </si>
  <si>
    <t>Projektant:</t>
  </si>
  <si>
    <t>27937534</t>
  </si>
  <si>
    <t>AVEK s.r.o., Prosecká 683/115, 190 00 Praha 9</t>
  </si>
  <si>
    <t>True</t>
  </si>
  <si>
    <t>Zpracovatel:</t>
  </si>
  <si>
    <t>Tomáš Vašek, Sněhurčina 710, 460 15 Liberec 15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</si>
  <si>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</si>
  <si>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</si>
  <si>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</si>
  <si>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</si>
  <si>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</si>
  <si>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</si>
  <si>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</si>
  <si>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</si>
  <si>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</si>
  <si>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</si>
  <si>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</si>
  <si>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</si>
  <si>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</si>
  <si>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</si>
  <si>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</si>
  <si>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</si>
  <si>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</si>
  <si>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</si>
  <si>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</si>
  <si>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</si>
  <si>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</si>
  <si>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</si>
  <si>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</si>
  <si>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</si>
  <si>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</si>
  <si>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</si>
  <si>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</si>
  <si>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</si>
  <si>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</si>
  <si>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</si>
  <si>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</si>
  <si>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</si>
  <si>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</si>
  <si>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</si>
  <si>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</si>
  <si>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</si>
  <si>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</si>
  <si>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</si>
  <si>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</si>
  <si>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</si>
  <si>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</si>
  <si>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T1</t>
  </si>
  <si>
    <t>Terasa 303</t>
  </si>
  <si>
    <t>STA</t>
  </si>
  <si>
    <t>1</t>
  </si>
  <si>
    <t>{f25c982c-9d0f-43a4-b19e-ec1f12a07a4d}</t>
  </si>
  <si>
    <t>2</t>
  </si>
  <si>
    <t>T2</t>
  </si>
  <si>
    <t>Dlouhá terasa</t>
  </si>
  <si>
    <t>{7ad59ac2-6cba-45b5-a1d3-a8b8956512c6}</t>
  </si>
  <si>
    <t>T2.1</t>
  </si>
  <si>
    <t>Stavební část</t>
  </si>
  <si>
    <t>Soupis</t>
  </si>
  <si>
    <t>{64d66358-de01-454e-a100-ef79ba804371}</t>
  </si>
  <si>
    <t>T2.2</t>
  </si>
  <si>
    <t>Zábradlí</t>
  </si>
  <si>
    <t>{20b63ae3-0ec2-43fe-bd3c-53bfd9478061}</t>
  </si>
  <si>
    <t>T3</t>
  </si>
  <si>
    <t>Malá terasa 2.NP</t>
  </si>
  <si>
    <t>{7b3b3416-ccb4-41ac-b07c-727d387edb3b}</t>
  </si>
  <si>
    <t>T3.1</t>
  </si>
  <si>
    <t>{7b3d4b91-ac8e-41f7-8925-8307f5252179}</t>
  </si>
  <si>
    <t>T3.2</t>
  </si>
  <si>
    <t>{e3ddb81d-c923-4f01-b545-46444976d4d4}</t>
  </si>
  <si>
    <t>VRN</t>
  </si>
  <si>
    <t>Vedlejší a ostatní rozpočtové náklady</t>
  </si>
  <si>
    <t>VON</t>
  </si>
  <si>
    <t>{bc65e79d-bb7f-4fcb-a245-ab92bb760f37}</t>
  </si>
  <si>
    <t>BIs</t>
  </si>
  <si>
    <t>Odstranění svislé izolace</t>
  </si>
  <si>
    <t>m2</t>
  </si>
  <si>
    <t>9,45</t>
  </si>
  <si>
    <t>BIsP</t>
  </si>
  <si>
    <t>Bourání svislé izolace přitavené</t>
  </si>
  <si>
    <t>13,81</t>
  </si>
  <si>
    <t>KRYCÍ LIST SOUPISU PRACÍ</t>
  </si>
  <si>
    <t>BT1</t>
  </si>
  <si>
    <t>Terasa 303 - odstranění izolace</t>
  </si>
  <si>
    <t>37,592</t>
  </si>
  <si>
    <t>DK</t>
  </si>
  <si>
    <t>Dešťová kanalizace</t>
  </si>
  <si>
    <t>m</t>
  </si>
  <si>
    <t>3</t>
  </si>
  <si>
    <t>Fas</t>
  </si>
  <si>
    <t>Oprava fasády</t>
  </si>
  <si>
    <t>2,87</t>
  </si>
  <si>
    <t>FL1</t>
  </si>
  <si>
    <t>Terasa 303 - fasádní lešení</t>
  </si>
  <si>
    <t>157,505</t>
  </si>
  <si>
    <t>Objekt:</t>
  </si>
  <si>
    <t>KZSPer</t>
  </si>
  <si>
    <t>Perlinka na sbroušeném KZS</t>
  </si>
  <si>
    <t>1,589</t>
  </si>
  <si>
    <t>T1 - Terasa 303</t>
  </si>
  <si>
    <t>LP1</t>
  </si>
  <si>
    <t>Terasa 303 - lešeňová podlaha</t>
  </si>
  <si>
    <t>11,118</t>
  </si>
  <si>
    <t>OmW</t>
  </si>
  <si>
    <t>Omítka KZS</t>
  </si>
  <si>
    <t>4,361</t>
  </si>
  <si>
    <t>OOW</t>
  </si>
  <si>
    <t>Očištění omítek fasády</t>
  </si>
  <si>
    <t>7,856</t>
  </si>
  <si>
    <t>OR</t>
  </si>
  <si>
    <t>Rozprostření ornice</t>
  </si>
  <si>
    <t>4,63</t>
  </si>
  <si>
    <t>R200</t>
  </si>
  <si>
    <t>Hloubení pro vsakovací jímku</t>
  </si>
  <si>
    <t>m3</t>
  </si>
  <si>
    <t>4,8</t>
  </si>
  <si>
    <t>R80</t>
  </si>
  <si>
    <t>Hloubení rýh š.do 800 mm</t>
  </si>
  <si>
    <t>1,499</t>
  </si>
  <si>
    <t>37,581</t>
  </si>
  <si>
    <t>T1eps8</t>
  </si>
  <si>
    <t>Terasa 303 - KZS EPS F tl.80 mm</t>
  </si>
  <si>
    <t>2,715</t>
  </si>
  <si>
    <t>T1i</t>
  </si>
  <si>
    <t>Terasa 303 - izolace</t>
  </si>
  <si>
    <t>38,396</t>
  </si>
  <si>
    <t>T1s</t>
  </si>
  <si>
    <t>Terasa 303 - svislá izolace</t>
  </si>
  <si>
    <t>12,042</t>
  </si>
  <si>
    <t>T1sp</t>
  </si>
  <si>
    <t>Terasa 303 - podkladní izolace svislá</t>
  </si>
  <si>
    <t>16,442</t>
  </si>
  <si>
    <t>T1v</t>
  </si>
  <si>
    <t>Terasa 303 - izolace vstupu</t>
  </si>
  <si>
    <t>0,432</t>
  </si>
  <si>
    <t>T1xps6</t>
  </si>
  <si>
    <t>Terasa 303 - KZS XPS tl.60 mm</t>
  </si>
  <si>
    <t>3,227</t>
  </si>
  <si>
    <t>VP</t>
  </si>
  <si>
    <t>Vodorovné přemístění</t>
  </si>
  <si>
    <t>5,736</t>
  </si>
  <si>
    <t>VV</t>
  </si>
  <si>
    <t>Výstupová věž</t>
  </si>
  <si>
    <t>8,5</t>
  </si>
  <si>
    <t>Z</t>
  </si>
  <si>
    <t>Zásyp vykopanou zeminou</t>
  </si>
  <si>
    <t>0,563</t>
  </si>
  <si>
    <t>ZD</t>
  </si>
  <si>
    <t>Rozebrání zámkové dlažby</t>
  </si>
  <si>
    <t>2,76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</si>
  <si>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</si>
  <si>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</si>
  <si>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</si>
  <si>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</si>
  <si>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</si>
  <si>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</si>
  <si>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</si>
  <si>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</si>
  <si>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</si>
  <si>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</si>
  <si>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</si>
  <si>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</si>
  <si>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</si>
  <si>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</si>
  <si>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</si>
  <si>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</si>
  <si>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</si>
  <si>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</si>
  <si>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</si>
  <si>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</si>
  <si>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</si>
  <si>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</si>
  <si>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</si>
  <si>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</si>
  <si>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</si>
  <si>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</si>
  <si>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</si>
  <si>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</si>
  <si>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</si>
  <si>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</si>
  <si>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</si>
  <si>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</si>
  <si>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</si>
  <si>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</si>
  <si>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</si>
  <si>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</si>
  <si>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</si>
  <si>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</si>
  <si>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CS ÚRS 2024 01</t>
  </si>
  <si>
    <t>4</t>
  </si>
  <si>
    <t>45748972</t>
  </si>
  <si>
    <t>Online PSC</t>
  </si>
  <si>
    <t>https://podminky.urs.cz/item/CS_URS_2024_01/113106023</t>
  </si>
  <si>
    <t>2,30*1,20</t>
  </si>
  <si>
    <t>Mezisoučet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</si>
  <si>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</si>
  <si>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</si>
  <si>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</si>
  <si>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1095655862</t>
  </si>
  <si>
    <t>https://podminky.urs.cz/item/CS_URS_2024_01/132212131</t>
  </si>
  <si>
    <t>"nová dešťová kanalizace</t>
  </si>
  <si>
    <t>3,00*0,60*(0,30+1,20)/2</t>
  </si>
  <si>
    <t>3,00/3*(1,20*0,15/2+sqrt(1,20*0,15/2*0,30*0,15/2)+0,30*0,15/2)*2</t>
  </si>
  <si>
    <t>-2,30*1,20*0,06</t>
  </si>
  <si>
    <t>132212331</t>
  </si>
  <si>
    <t>Hloubení nezapažených rýh šířky přes 800 do 2 000 mm ručně s urovnáním dna do předepsaného profilu a spádu v hornině třídy těžitelnosti I skupiny 3 soudržných</t>
  </si>
  <si>
    <t>-890315333</t>
  </si>
  <si>
    <t>https://podminky.urs.cz/item/CS_URS_2024_01/132212331</t>
  </si>
  <si>
    <t>"vsakovací jímka</t>
  </si>
  <si>
    <t>1,00*4,00*1,20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</si>
  <si>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</si>
  <si>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</si>
  <si>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1518037607</t>
  </si>
  <si>
    <t>https://podminky.urs.cz/item/CS_URS_2024_01/162751117</t>
  </si>
  <si>
    <t>R80+R200</t>
  </si>
  <si>
    <t>"odpočet zásypu vykopanou zeminou</t>
  </si>
  <si>
    <t>-Z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</si>
  <si>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</si>
  <si>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</si>
  <si>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</si>
  <si>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297252318</t>
  </si>
  <si>
    <t>https://podminky.urs.cz/item/CS_URS_2024_01/162751119</t>
  </si>
  <si>
    <t>VP*10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</si>
  <si>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</si>
  <si>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</si>
  <si>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</si>
  <si>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</si>
  <si>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-600357176</t>
  </si>
  <si>
    <t>https://podminky.urs.cz/item/CS_URS_2024_01/171201221</t>
  </si>
  <si>
    <t>VP*1,800</t>
  </si>
  <si>
    <t>7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</si>
  <si>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</si>
  <si>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</si>
  <si>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193945419</t>
  </si>
  <si>
    <t>https://podminky.urs.cz/item/CS_URS_2024_01/174112101</t>
  </si>
  <si>
    <t>"odpočet lože a obsypu</t>
  </si>
  <si>
    <t>-DK*0,70*0,30</t>
  </si>
  <si>
    <t>-DK*0,60*0,10</t>
  </si>
  <si>
    <t>-(3,00-2,30)*0,90*0,20</t>
  </si>
  <si>
    <t>8</t>
  </si>
  <si>
    <t>174211101</t>
  </si>
  <si>
    <t>Zásyp sypaninou z jakékoliv horniny ručně s uložením výkopku ve vrstvách bez zhutnění jam, šachet, rýh nebo kolem objektů v těchto vykopávkách</t>
  </si>
  <si>
    <t>-350787396</t>
  </si>
  <si>
    <t>https://podminky.urs.cz/item/CS_URS_2024_01/174211101</t>
  </si>
  <si>
    <t>1,00*4,00*1,00</t>
  </si>
  <si>
    <t>9</t>
  </si>
  <si>
    <t>M</t>
  </si>
  <si>
    <t>58343959</t>
  </si>
  <si>
    <t>kamenivo drcené hrubé frakce 32/63</t>
  </si>
  <si>
    <t>-2050759793</t>
  </si>
  <si>
    <t>1,00*4,00*1,00*1,450</t>
  </si>
  <si>
    <t>10</t>
  </si>
  <si>
    <t>175112101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</si>
  <si>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</si>
  <si>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-820647144</t>
  </si>
  <si>
    <t>https://podminky.urs.cz/item/CS_URS_2024_01/175112101</t>
  </si>
  <si>
    <t>DK*0,70*0,30</t>
  </si>
  <si>
    <t>11</t>
  </si>
  <si>
    <t>58337310</t>
  </si>
  <si>
    <t>štěrkopísek frakce 0/4</t>
  </si>
  <si>
    <t>-25600952</t>
  </si>
  <si>
    <t>DK*0,70*0,30*1,650</t>
  </si>
  <si>
    <t>1,04*2 'Přepočtené koeficientem množství</t>
  </si>
  <si>
    <t>12</t>
  </si>
  <si>
    <t>181311103</t>
  </si>
  <si>
    <t>Rozprostření a urovnání ornice v rovině nebo ve svahu sklonu do 1:5 ručně při souvislé ploše, tl. vrstvy do 200 mm</t>
  </si>
  <si>
    <t>972024443</t>
  </si>
  <si>
    <t>https://podminky.urs.cz/item/CS_URS_2024_01/181311103</t>
  </si>
  <si>
    <t>(3,00-2,30)*0,90</t>
  </si>
  <si>
    <t>1,00*4,00</t>
  </si>
  <si>
    <t>13</t>
  </si>
  <si>
    <t>10371500</t>
  </si>
  <si>
    <t>substrát pro trávníky VL</t>
  </si>
  <si>
    <t>1617798482</t>
  </si>
  <si>
    <t>OR*0,20</t>
  </si>
  <si>
    <t>14</t>
  </si>
  <si>
    <t>181411131</t>
  </si>
  <si>
    <t>Založení trávníku na půdě předem připravené plochy do 1000 m2 výsevem včetně utažení parkového v rovině nebo na svahu do 1:5</t>
  </si>
  <si>
    <t>1507281932</t>
  </si>
  <si>
    <t>https://podminky.urs.cz/item/CS_URS_2024_01/181411131</t>
  </si>
  <si>
    <t>00572410</t>
  </si>
  <si>
    <t>osivo směs travní parková</t>
  </si>
  <si>
    <t>kg</t>
  </si>
  <si>
    <t>1238289177</t>
  </si>
  <si>
    <t>OR*0,03</t>
  </si>
  <si>
    <t>Zakládání</t>
  </si>
  <si>
    <t>16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</si>
  <si>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</si>
  <si>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</si>
  <si>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2094446681</t>
  </si>
  <si>
    <t>https://podminky.urs.cz/item/CS_URS_2024_01/211971121</t>
  </si>
  <si>
    <t>4,00*1,00+(1,00+4,00)*2*1,20</t>
  </si>
  <si>
    <t>17</t>
  </si>
  <si>
    <t>69311081</t>
  </si>
  <si>
    <t>geotextilie netkaná separační, ochranná, filtrační, drenážní PES 300g/m2</t>
  </si>
  <si>
    <t>-1021589004</t>
  </si>
  <si>
    <t>16,00*1,20</t>
  </si>
  <si>
    <t>18</t>
  </si>
  <si>
    <t>212572111</t>
  </si>
  <si>
    <t>Lože pro trativody ze štěrkopísku tříděného</t>
  </si>
  <si>
    <t>392877036</t>
  </si>
  <si>
    <t>https://podminky.urs.cz/item/CS_URS_2024_01/212572111</t>
  </si>
  <si>
    <t>DK*0,60*0,10</t>
  </si>
  <si>
    <t>Komunikace pozemní</t>
  </si>
  <si>
    <t>19</t>
  </si>
  <si>
    <t>566901142</t>
  </si>
  <si>
    <t>Vyspravení podkladu po překopech inženýrských sítí plochy do 15 m2 s rozprostřením a zhutněním kamenivem hrubým drceným tl. 150 mm</t>
  </si>
  <si>
    <t>-1604018345</t>
  </si>
  <si>
    <t>https://podminky.urs.cz/item/CS_URS_2024_01/566901142</t>
  </si>
  <si>
    <t>20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</si>
  <si>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</si>
  <si>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</si>
  <si>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1163495881</t>
  </si>
  <si>
    <t>https://podminky.urs.cz/item/CS_URS_2024_01/596211110</t>
  </si>
  <si>
    <t>Úpravy povrchů, podlahy a osazování výplní</t>
  </si>
  <si>
    <t>622151011</t>
  </si>
  <si>
    <t>Penetrační nátěr vnějších pastovitých tenkovrstvých omítek silikátový stěn</t>
  </si>
  <si>
    <t>-1162864139</t>
  </si>
  <si>
    <t>https://podminky.urs.cz/item/CS_URS_2024_01/622151011</t>
  </si>
  <si>
    <t>OmW+Fas</t>
  </si>
  <si>
    <t>22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</si>
  <si>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</si>
  <si>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</si>
  <si>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266611824</t>
  </si>
  <si>
    <t>https://podminky.urs.cz/item/CS_URS_2024_01/622211011</t>
  </si>
  <si>
    <t>" - XPS tl. 60 mm</t>
  </si>
  <si>
    <t>10,05*0,34</t>
  </si>
  <si>
    <t>-1,00*0,19</t>
  </si>
  <si>
    <t>" - EPS F tl. 80 mm</t>
  </si>
  <si>
    <t>(10,05-1,00)*0,30</t>
  </si>
  <si>
    <t>23</t>
  </si>
  <si>
    <t>28376418</t>
  </si>
  <si>
    <t>deska XPS hrana polodrážková a hladký povrch 300kPA λ=0,035 tl 60mm</t>
  </si>
  <si>
    <t>-1533562624</t>
  </si>
  <si>
    <t>T1xps6*1,05</t>
  </si>
  <si>
    <t>3,388*1,05 'Přepočtené koeficientem množství</t>
  </si>
  <si>
    <t>24</t>
  </si>
  <si>
    <t>28375948</t>
  </si>
  <si>
    <t>deska EPS 100 fasádní λ=0,037 tl 80mm</t>
  </si>
  <si>
    <t>-1611783710</t>
  </si>
  <si>
    <t>T1eps8*1,05</t>
  </si>
  <si>
    <t>25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</si>
  <si>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</si>
  <si>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</si>
  <si>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-2044667752</t>
  </si>
  <si>
    <t>https://podminky.urs.cz/item/CS_URS_2024_01/622212051</t>
  </si>
  <si>
    <t>"- XPS tl.40 mm (hl. ostění 312 mm)</t>
  </si>
  <si>
    <t>0,162*2</t>
  </si>
  <si>
    <t>26</t>
  </si>
  <si>
    <t>28376416</t>
  </si>
  <si>
    <t>deska XPS hrana polodrážková a hladký povrch 300kPA λ=0,035 tl 40mm</t>
  </si>
  <si>
    <t>484908644</t>
  </si>
  <si>
    <t>0,312*0,162*2*1,05</t>
  </si>
  <si>
    <t>0,106*1,1 'Přepočtené koeficientem množství</t>
  </si>
  <si>
    <t>27</t>
  </si>
  <si>
    <t>622212061</t>
  </si>
  <si>
    <t>Montáž kontaktního zateplení vnějšího ostění, nadpraží nebo parapetu lepením z polystyrenových desek (dodávka ve specifikaci) hloubky špalet přes 200 do 400 mm, tloušťky desek přes 40 do 80 mm</t>
  </si>
  <si>
    <t>1536864827</t>
  </si>
  <si>
    <t>https://podminky.urs.cz/item/CS_URS_2024_01/622212061</t>
  </si>
  <si>
    <t>"- EPS F tl.50 mm (hl. ostění 320 mm)</t>
  </si>
  <si>
    <t>0,30*2</t>
  </si>
  <si>
    <t>28</t>
  </si>
  <si>
    <t>28375945</t>
  </si>
  <si>
    <t>deska EPS 100 fasádní λ=0,037 tl 50mm</t>
  </si>
  <si>
    <t>796611614</t>
  </si>
  <si>
    <t>0,32*0,30*2*1,05</t>
  </si>
  <si>
    <t>0,202*1,1 'Přepočtené koeficientem množství</t>
  </si>
  <si>
    <t>29</t>
  </si>
  <si>
    <t>622251211</t>
  </si>
  <si>
    <t>Montáž kontaktního zateplení lepením a mechanickým kotvením Příplatek k cenám za zesílené vyztužení druhou vrstvou sklovláknitého pletiva vnějších stěn</t>
  </si>
  <si>
    <t>-450823931</t>
  </si>
  <si>
    <t>https://podminky.urs.cz/item/CS_URS_2024_01/622251211</t>
  </si>
  <si>
    <t>"pro napojení omítky na stávající KZS</t>
  </si>
  <si>
    <t>30</t>
  </si>
  <si>
    <t>622252001</t>
  </si>
  <si>
    <t>Montáž profilů kontaktního zateplení zakládacích soklových připevněných hmoždinkami</t>
  </si>
  <si>
    <t>515188622</t>
  </si>
  <si>
    <t>https://podminky.urs.cz/item/CS_URS_2024_01/622252001</t>
  </si>
  <si>
    <t>" - tl. 80 mm</t>
  </si>
  <si>
    <t>10,05-1,00</t>
  </si>
  <si>
    <t xml:space="preserve">"ostění dveří teras </t>
  </si>
  <si>
    <t>" - tl.50 mm</t>
  </si>
  <si>
    <t>0,32*2</t>
  </si>
  <si>
    <t>31</t>
  </si>
  <si>
    <t>59051645</t>
  </si>
  <si>
    <t>profil zakládací Al tl 0,7mm pro ETICS pro izolant tl 80mm</t>
  </si>
  <si>
    <t>-573222581</t>
  </si>
  <si>
    <t>(10,05-1,00)*1,05</t>
  </si>
  <si>
    <t>32</t>
  </si>
  <si>
    <t>59051663</t>
  </si>
  <si>
    <t>profil zakládací Al tl 0,7mm pro ETICS pro izolant tl 50mm</t>
  </si>
  <si>
    <t>885033936</t>
  </si>
  <si>
    <t>0,32*2*1,05</t>
  </si>
  <si>
    <t>33</t>
  </si>
  <si>
    <t>622252002</t>
  </si>
  <si>
    <t>Montáž profilů kontaktního zateplení ostatních stěnových, dilatačních apod. lepených do tmelu</t>
  </si>
  <si>
    <t>-1690543844</t>
  </si>
  <si>
    <t>https://podminky.urs.cz/item/CS_URS_2024_01/622252002</t>
  </si>
  <si>
    <t>0,60*2</t>
  </si>
  <si>
    <t>34</t>
  </si>
  <si>
    <t>63127464</t>
  </si>
  <si>
    <t>profil rohový Al 15x15mm s výztužnou tkaninou š 100mm pro ETICS</t>
  </si>
  <si>
    <t>-1707627081</t>
  </si>
  <si>
    <t>0,60*2*1,05</t>
  </si>
  <si>
    <t>1,26*1,05 'Přepočtené koeficientem množství</t>
  </si>
  <si>
    <t>35</t>
  </si>
  <si>
    <t>622325102</t>
  </si>
  <si>
    <t>Oprava vápenocementové omítky vnějších ploch stupně členitosti 1 hladké stěn, v rozsahu opravované plochy přes 10 do 30%</t>
  </si>
  <si>
    <t>1265067564</t>
  </si>
  <si>
    <t>https://podminky.urs.cz/item/CS_URS_2024_01/622325102</t>
  </si>
  <si>
    <t>10,05*0,80</t>
  </si>
  <si>
    <t>-1,00*0,46+(0,32*0,46-0,18*0,05)*2</t>
  </si>
  <si>
    <t>36</t>
  </si>
  <si>
    <t>622521052</t>
  </si>
  <si>
    <t>Omítka tenkovrstvá silikátová vnějších ploch probarvená bez penetrace rýhovaná, zrnitost 2,0 mm stěn</t>
  </si>
  <si>
    <t>857258874</t>
  </si>
  <si>
    <t>https://podminky.urs.cz/item/CS_URS_2024_01/622521052</t>
  </si>
  <si>
    <t>"fasáda (dle oškrábání)</t>
  </si>
  <si>
    <t>(10,05-1,00)*0,45</t>
  </si>
  <si>
    <t>0,32*0,45*2</t>
  </si>
  <si>
    <t>37</t>
  </si>
  <si>
    <t>629991011</t>
  </si>
  <si>
    <t>Zakrytí vnějších ploch před znečištěním včetně pozdějšího odkrytí výplní otvorů a svislých ploch fólií přilepenou lepící páskou</t>
  </si>
  <si>
    <t>955733412</t>
  </si>
  <si>
    <t>https://podminky.urs.cz/item/CS_URS_2024_01/629991011</t>
  </si>
  <si>
    <t>0,30*1,60*2+1,60*1,65+0,715*1,60+0,75*2,43</t>
  </si>
  <si>
    <t>38</t>
  </si>
  <si>
    <t>629995201</t>
  </si>
  <si>
    <t>Očištění vnějších ploch tryskáním křemičitým pískem sušeným</t>
  </si>
  <si>
    <t>196790750</t>
  </si>
  <si>
    <t>https://podminky.urs.cz/item/CS_URS_2024_01/629995201</t>
  </si>
  <si>
    <t>39</t>
  </si>
  <si>
    <t>631311125</t>
  </si>
  <si>
    <t>Mazanina z betonu prostého bez zvýšených nároků na prostředí tl. přes 80 do 120 mm tř. C 20/25</t>
  </si>
  <si>
    <t>-204636820</t>
  </si>
  <si>
    <t>https://podminky.urs.cz/item/CS_URS_2024_01/631311125</t>
  </si>
  <si>
    <t>"nová spádová mazanina průměrné tl.100 mm</t>
  </si>
  <si>
    <t>T1i*0,10</t>
  </si>
  <si>
    <t>40</t>
  </si>
  <si>
    <t>631319183.1</t>
  </si>
  <si>
    <t>Příplatek k mazanině za vytvoření předepsaného spádu</t>
  </si>
  <si>
    <t>-1719077718</t>
  </si>
  <si>
    <t>41</t>
  </si>
  <si>
    <t>632682111.1</t>
  </si>
  <si>
    <t>Vyspravení povrchu betonového stupně u vstupu jemným betonem spádovaným od dveří</t>
  </si>
  <si>
    <t>1552931705</t>
  </si>
  <si>
    <t>"vstup na terasu</t>
  </si>
  <si>
    <t>1,08*0,30</t>
  </si>
  <si>
    <t>42</t>
  </si>
  <si>
    <t>636311121</t>
  </si>
  <si>
    <t>Kladení dlažby z betonových dlaždic na sucho na terče z umělé hmoty o rozměru dlažby 50x50 cm, o výšce terče do 25 mm</t>
  </si>
  <si>
    <t>1709638903</t>
  </si>
  <si>
    <t>https://podminky.urs.cz/item/CS_URS_2024_01/636311121</t>
  </si>
  <si>
    <t>"terasa 303</t>
  </si>
  <si>
    <t>3,70*10,05+1,80*0,22</t>
  </si>
  <si>
    <t>" - obklad stupně</t>
  </si>
  <si>
    <t>1,00*0,33</t>
  </si>
  <si>
    <t>43</t>
  </si>
  <si>
    <t>59245601</t>
  </si>
  <si>
    <t>dlažba desková betonová tl 50mm přírodní</t>
  </si>
  <si>
    <t>1001962278</t>
  </si>
  <si>
    <t>(T1+0,33)*1,05</t>
  </si>
  <si>
    <t>44</t>
  </si>
  <si>
    <t>636319900.1</t>
  </si>
  <si>
    <t>Přiřezání betonových dlaždic</t>
  </si>
  <si>
    <t>-1685263607</t>
  </si>
  <si>
    <t>3,70+1,00+10,05</t>
  </si>
  <si>
    <t>Trubní vedení</t>
  </si>
  <si>
    <t>45</t>
  </si>
  <si>
    <t>871275211.1</t>
  </si>
  <si>
    <t>Kanalizační potrubí z tvrdého PVC v otevřeném výkopu ve sklonu do 20 %, hladkého plnostěnného jednovrstvého, tuhost třídy SN 4 DN 125</t>
  </si>
  <si>
    <t>-1390704569</t>
  </si>
  <si>
    <t>"dešťová kanalizace</t>
  </si>
  <si>
    <t>3,00</t>
  </si>
  <si>
    <t>46</t>
  </si>
  <si>
    <t>877275211</t>
  </si>
  <si>
    <t>Montáž tvarovek na kanalizačním plastovém potrubí z PP nebo PVC-U hladkého plnostěnného kolen, víček nebo hrdlových uzávěrů DN 125</t>
  </si>
  <si>
    <t>kus</t>
  </si>
  <si>
    <t>1338240719</t>
  </si>
  <si>
    <t>https://podminky.urs.cz/item/CS_URS_2024_01/877275211</t>
  </si>
  <si>
    <t>47</t>
  </si>
  <si>
    <t>28611358.1</t>
  </si>
  <si>
    <t>koleno kanalizace PVC KG 125</t>
  </si>
  <si>
    <t>-1003300561</t>
  </si>
  <si>
    <t>48</t>
  </si>
  <si>
    <t>899721111</t>
  </si>
  <si>
    <t>Signalizační vodič na potrubí DN do 150 mm</t>
  </si>
  <si>
    <t>-654925348</t>
  </si>
  <si>
    <t>https://podminky.urs.cz/item/CS_URS_2024_01/899721111</t>
  </si>
  <si>
    <t>Ostatní konstrukce a práce, bourání</t>
  </si>
  <si>
    <t>49</t>
  </si>
  <si>
    <t>919726121</t>
  </si>
  <si>
    <t>Geotextilie netkaná pro ochranu, separaci nebo filtraci měrná hmotnost do 200 g/m2</t>
  </si>
  <si>
    <t>-975512754</t>
  </si>
  <si>
    <t>https://podminky.urs.cz/item/CS_URS_2024_01/919726121</t>
  </si>
  <si>
    <t>50</t>
  </si>
  <si>
    <t>929991001.1</t>
  </si>
  <si>
    <t>Provizorní zakrytí plochy terasy v případě nepříznivého počasí, včetně následného odkrytí</t>
  </si>
  <si>
    <t>-1263897476</t>
  </si>
  <si>
    <t>10,81*4,08</t>
  </si>
  <si>
    <t>51</t>
  </si>
  <si>
    <t>941112111</t>
  </si>
  <si>
    <t>Lešení řadové trubkové lehké pracovní bez podlah s provozním zatížením tř. 3 do 200 kg/m2 šířky tř. W06 od 0,6 do 0,9 m výšky do 10 m montáž</t>
  </si>
  <si>
    <t>-2125437498</t>
  </si>
  <si>
    <t>https://podminky.urs.cz/item/CS_URS_2024_01/941112111</t>
  </si>
  <si>
    <t>(4,72*2+12,09-3,00)*8,50</t>
  </si>
  <si>
    <t>52</t>
  </si>
  <si>
    <t>941112211</t>
  </si>
  <si>
    <t>Lešení řadové trubkové lehké pracovní bez podlah s provozním zatížením tř. 3 do 200 kg/m2 šířky tř. W06 od 0,6 do 0,9 m výšky do 10 m příplatek k ceně za každý den použití</t>
  </si>
  <si>
    <t>-1707946638</t>
  </si>
  <si>
    <t>https://podminky.urs.cz/item/CS_URS_2024_01/941112211</t>
  </si>
  <si>
    <t>FL1*60</t>
  </si>
  <si>
    <t>53</t>
  </si>
  <si>
    <t>941112811</t>
  </si>
  <si>
    <t>Lešení řadové trubkové lehké pracovní bez podlah s provozním zatížením tř. 3 do 200 kg/m2 šířky tř. W06 od 0,6 do 0,9 m výšky do 10 m demontáž</t>
  </si>
  <si>
    <t>1630485430</t>
  </si>
  <si>
    <t>https://podminky.urs.cz/item/CS_URS_2024_01/941112811</t>
  </si>
  <si>
    <t>54</t>
  </si>
  <si>
    <t>944611111</t>
  </si>
  <si>
    <t>Plachta ochranná zavěšená na konstrukci lešení z textilie z umělých vláken montáž</t>
  </si>
  <si>
    <t>955497991</t>
  </si>
  <si>
    <t>https://podminky.urs.cz/item/CS_URS_2024_01/944611111</t>
  </si>
  <si>
    <t>55</t>
  </si>
  <si>
    <t>944611211</t>
  </si>
  <si>
    <t>Plachta ochranná zavěšená na konstrukci lešení z textilie z umělých vláken příplatek k ceně za každý den použití</t>
  </si>
  <si>
    <t>1060924846</t>
  </si>
  <si>
    <t>https://podminky.urs.cz/item/CS_URS_2024_01/944611211</t>
  </si>
  <si>
    <t>56</t>
  </si>
  <si>
    <t>944611811</t>
  </si>
  <si>
    <t>Plachta ochranná zavěšená na konstrukci lešení z textilie z umělých vláken demontáž</t>
  </si>
  <si>
    <t>-1728644283</t>
  </si>
  <si>
    <t>https://podminky.urs.cz/item/CS_URS_2024_01/944611811</t>
  </si>
  <si>
    <t>57</t>
  </si>
  <si>
    <t>949211111</t>
  </si>
  <si>
    <t>Lešeňová podlaha pro trubková lešení z fošen, prken nebo dřevěných sbíjených lešeňových dílců s příčníky nebo podélníky, ve výšce do 10 m montáž</t>
  </si>
  <si>
    <t>-613648898</t>
  </si>
  <si>
    <t>https://podminky.urs.cz/item/CS_URS_2024_01/949211111</t>
  </si>
  <si>
    <t>(4,72*2+12,09-3,00)*0,60</t>
  </si>
  <si>
    <t>58</t>
  </si>
  <si>
    <t>949211211</t>
  </si>
  <si>
    <t>Lešeňová podlaha pro trubková lešení z fošen, prken nebo dřevěných sbíjených lešeňových dílců s příčníky nebo podélníky, ve výšce do 10 m příplatek k ceně za každý den použití</t>
  </si>
  <si>
    <t>2076368305</t>
  </si>
  <si>
    <t>https://podminky.urs.cz/item/CS_URS_2024_01/949211211</t>
  </si>
  <si>
    <t>LP1*60</t>
  </si>
  <si>
    <t>59</t>
  </si>
  <si>
    <t>949211811</t>
  </si>
  <si>
    <t>Lešeňová podlaha pro trubková lešení z fošen, prken nebo dřevěných sbíjených lešeňových dílců s příčníky nebo podélníky, ve výšce do 10 m demontáž</t>
  </si>
  <si>
    <t>-1968970327</t>
  </si>
  <si>
    <t>https://podminky.urs.cz/item/CS_URS_2024_01/949211811</t>
  </si>
  <si>
    <t>60</t>
  </si>
  <si>
    <t>949411111</t>
  </si>
  <si>
    <t>Věže schodišťové a výstupové z trubkového lešení o půdorysné ploše do 10 m2, výšky do 10 m montáž</t>
  </si>
  <si>
    <t>1221183430</t>
  </si>
  <si>
    <t>https://podminky.urs.cz/item/CS_URS_2024_01/949411111</t>
  </si>
  <si>
    <t>8,50</t>
  </si>
  <si>
    <t>61</t>
  </si>
  <si>
    <t>949411211</t>
  </si>
  <si>
    <t>Věže schodišťové a výstupové z trubkového lešení o půdorysné ploše do 10 m2, výšky do 10 m příplatek k ceně za každý den použití</t>
  </si>
  <si>
    <t>1257278045</t>
  </si>
  <si>
    <t>https://podminky.urs.cz/item/CS_URS_2024_01/949411211</t>
  </si>
  <si>
    <t>VV*60</t>
  </si>
  <si>
    <t>62</t>
  </si>
  <si>
    <t>949411811</t>
  </si>
  <si>
    <t>Věže schodišťové a výstupové z trubkového lešení o půdorysné ploše do 10 m2, výšky do 10 m demontáž</t>
  </si>
  <si>
    <t>989989549</t>
  </si>
  <si>
    <t>https://podminky.urs.cz/item/CS_URS_2024_01/949411811</t>
  </si>
  <si>
    <t>63</t>
  </si>
  <si>
    <t>952901111</t>
  </si>
  <si>
    <t>Vyčištění budov nebo objektů před předáním do užívání budov bytové nebo občanské výstavby, světlé výšky podlaží do 4 m</t>
  </si>
  <si>
    <t>122910097</t>
  </si>
  <si>
    <t>https://podminky.urs.cz/item/CS_URS_2024_01/952901111</t>
  </si>
  <si>
    <t>"dle poznámky k souboru cen položky 952 90-1111 se do výměry započítává 1/3 plochy</t>
  </si>
  <si>
    <t>10,81*4,08*1/3</t>
  </si>
  <si>
    <t>64</t>
  </si>
  <si>
    <t>965042141</t>
  </si>
  <si>
    <t>Bourání mazanin betonových nebo z litého asfaltu tl. do 100 mm, plochy přes 4 m2</t>
  </si>
  <si>
    <t>-812851122</t>
  </si>
  <si>
    <t>https://podminky.urs.cz/item/CS_URS_2024_01/965042141</t>
  </si>
  <si>
    <t>BT1*0,10</t>
  </si>
  <si>
    <t>65</t>
  </si>
  <si>
    <t>965042241</t>
  </si>
  <si>
    <t>Bourání mazanin betonových nebo z litého asfaltu tl. přes 100 mm, plochy přes 4 m2</t>
  </si>
  <si>
    <t>-755624520</t>
  </si>
  <si>
    <t>https://podminky.urs.cz/item/CS_URS_2024_01/965042241</t>
  </si>
  <si>
    <t>BT1*0,16</t>
  </si>
  <si>
    <t>66</t>
  </si>
  <si>
    <t>965045111</t>
  </si>
  <si>
    <t>Bourání potěrů tl. do 50 mm cementových nebo pískocementových, plochy do 1 m2</t>
  </si>
  <si>
    <t>60585323</t>
  </si>
  <si>
    <t>https://podminky.urs.cz/item/CS_URS_2024_01/965045111</t>
  </si>
  <si>
    <t>67</t>
  </si>
  <si>
    <t>965049112</t>
  </si>
  <si>
    <t>Bourání mazanin Příplatek k cenám za bourání mazanin betonových se svařovanou sítí, tl. přes 100 mm</t>
  </si>
  <si>
    <t>275441203</t>
  </si>
  <si>
    <t>https://podminky.urs.cz/item/CS_URS_2024_01/965049112</t>
  </si>
  <si>
    <t>68</t>
  </si>
  <si>
    <t>965081213</t>
  </si>
  <si>
    <t>Bourání podlah z dlaždic bez podkladního lože nebo mazaniny, s jakoukoliv výplní spár keramických nebo xylolitových tl. do 10 mm, plochy přes 1 m2</t>
  </si>
  <si>
    <t>1379730107</t>
  </si>
  <si>
    <t>https://podminky.urs.cz/item/CS_URS_2024_01/965081213</t>
  </si>
  <si>
    <t>10,05*3,70+1,85*0,22+1,00*0,32</t>
  </si>
  <si>
    <t>69</t>
  </si>
  <si>
    <t>965081611</t>
  </si>
  <si>
    <t>Odsekání soklíků včetně otlučení podkladní omítky až na zdivo rovných</t>
  </si>
  <si>
    <t>1415182283</t>
  </si>
  <si>
    <t>https://podminky.urs.cz/item/CS_URS_2024_01/965081611</t>
  </si>
  <si>
    <t>10,05+0,32*2</t>
  </si>
  <si>
    <t>70</t>
  </si>
  <si>
    <t>966079901.1</t>
  </si>
  <si>
    <t>Odříznutí demontovaného zateplovacího systému od stávajícího</t>
  </si>
  <si>
    <t>-1621548805</t>
  </si>
  <si>
    <t>10,05+0,32*2+0,45*2</t>
  </si>
  <si>
    <t>71</t>
  </si>
  <si>
    <t>966080101</t>
  </si>
  <si>
    <t>Bourání kontaktního zateplení včetně povrchové úpravy omítkou nebo nátěrem z polystyrénových desek, tloušťky do 60 mm</t>
  </si>
  <si>
    <t>15068538</t>
  </si>
  <si>
    <t>https://podminky.urs.cz/item/CS_URS_2024_01/966080101</t>
  </si>
  <si>
    <t>72</t>
  </si>
  <si>
    <t>966080103</t>
  </si>
  <si>
    <t>Bourání kontaktního zateplení včetně povrchové úpravy omítkou nebo nátěrem z polystyrénových desek, tloušťky přes 60 do 120 mm</t>
  </si>
  <si>
    <t>2012178724</t>
  </si>
  <si>
    <t>https://podminky.urs.cz/item/CS_URS_2024_01/966080103</t>
  </si>
  <si>
    <t>73</t>
  </si>
  <si>
    <t>977151119</t>
  </si>
  <si>
    <t>Jádrové vrty diamantovými korunkami do stavebních materiálů (železobetonu, betonu, cihel, obkladů, dlažeb, kamene) průměru přes 100 do 110 mm</t>
  </si>
  <si>
    <t>-2054178594</t>
  </si>
  <si>
    <t>https://podminky.urs.cz/item/CS_URS_2024_01/977151119</t>
  </si>
  <si>
    <t>" - pro chrlič</t>
  </si>
  <si>
    <t>0,22</t>
  </si>
  <si>
    <t>74</t>
  </si>
  <si>
    <t>978015341</t>
  </si>
  <si>
    <t>Otlučení vápenných nebo vápenocementových omítek vnějších ploch s vyškrabáním spar a s očištěním zdiva stupně členitosti 1 a 2, v rozsahu přes 10 do 30 %</t>
  </si>
  <si>
    <t>1572544124</t>
  </si>
  <si>
    <t>https://podminky.urs.cz/item/CS_URS_2024_01/978015341</t>
  </si>
  <si>
    <t>"stávající zdivo po odstranění KZS</t>
  </si>
  <si>
    <t>75</t>
  </si>
  <si>
    <t>978035117</t>
  </si>
  <si>
    <t>Odstranění tenkovrstvých omítek nebo štuku tloušťky do 2 mm obroušením, rozsahu přes 50 do 100%</t>
  </si>
  <si>
    <t>350440868</t>
  </si>
  <si>
    <t>https://podminky.urs.cz/item/CS_URS_2024_01/978035117</t>
  </si>
  <si>
    <t>"oprava fasády</t>
  </si>
  <si>
    <t>4,10*0,70</t>
  </si>
  <si>
    <t>"KZS nad odříznutou částí u teras</t>
  </si>
  <si>
    <t>(10,05-1,00+0,32*2)*0,15+0,15*0,45*2</t>
  </si>
  <si>
    <t>76</t>
  </si>
  <si>
    <t>978059611</t>
  </si>
  <si>
    <t>Odsekání obkladů stěn včetně otlučení podkladní omítky až na zdivo z obkládaček vnějších, z jakýchkoliv materiálů, plochy do 1 m2</t>
  </si>
  <si>
    <t>1132507568</t>
  </si>
  <si>
    <t>https://podminky.urs.cz/item/CS_URS_2024_01/978059611</t>
  </si>
  <si>
    <t>" - obklad vnější strany atiky</t>
  </si>
  <si>
    <t>2,00*0,18</t>
  </si>
  <si>
    <t>77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</si>
  <si>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</si>
  <si>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</si>
  <si>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-616404808</t>
  </si>
  <si>
    <t>https://podminky.urs.cz/item/CS_URS_2024_01/979051121</t>
  </si>
  <si>
    <t>997</t>
  </si>
  <si>
    <t>Přesun sutě</t>
  </si>
  <si>
    <t>78</t>
  </si>
  <si>
    <t>997013152</t>
  </si>
  <si>
    <t>Vnitrostaveništní doprava suti a vybouraných hmot vodorovně do 50 m s naložením s omezením mechanizace pro budovy a haly výšky přes 6 do 9 m</t>
  </si>
  <si>
    <t>1912129904</t>
  </si>
  <si>
    <t>https://podminky.urs.cz/item/CS_URS_2024_01/997013152</t>
  </si>
  <si>
    <t>79</t>
  </si>
  <si>
    <t>997013501</t>
  </si>
  <si>
    <t>Odvoz suti a vybouraných hmot na skládku nebo meziskládku se složením, na vzdálenost do 1 km</t>
  </si>
  <si>
    <t>1188338097</t>
  </si>
  <si>
    <t>https://podminky.urs.cz/item/CS_URS_2024_01/997013501</t>
  </si>
  <si>
    <t>80</t>
  </si>
  <si>
    <t>997013509</t>
  </si>
  <si>
    <t>Odvoz suti a vybouraných hmot na skládku nebo meziskládku se složením, na vzdálenost Příplatek k ceně za každý další započatý 1 km přes 1 km</t>
  </si>
  <si>
    <t>613505066</t>
  </si>
  <si>
    <t>https://podminky.urs.cz/item/CS_URS_2024_01/997013509</t>
  </si>
  <si>
    <t>25,43*19 'Přepočtené koeficientem množství</t>
  </si>
  <si>
    <t>81</t>
  </si>
  <si>
    <t>997013601</t>
  </si>
  <si>
    <t>Poplatek za uložení stavebního odpadu na skládce (skládkovné) z prostého betonu zatříděného do Katalogu odpadů pod kódem 17 01 01</t>
  </si>
  <si>
    <t>-1163437969</t>
  </si>
  <si>
    <t>https://podminky.urs.cz/item/CS_URS_2024_01/997013601</t>
  </si>
  <si>
    <t>8,270+0,029</t>
  </si>
  <si>
    <t>82</t>
  </si>
  <si>
    <t>997013602</t>
  </si>
  <si>
    <t>Poplatek za uložení stavebního odpadu na skládce (skládkovné) z armovaného betonu zatříděného do Katalogu odpadů pod kódem 17 01 01</t>
  </si>
  <si>
    <t>-2129510141</t>
  </si>
  <si>
    <t>https://podminky.urs.cz/item/CS_URS_2024_01/997013602</t>
  </si>
  <si>
    <t>13,233+0,174</t>
  </si>
  <si>
    <t>83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</si>
  <si>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</si>
  <si>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</si>
  <si>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-144559825</t>
  </si>
  <si>
    <t>https://podminky.urs.cz/item/CS_URS_2024_01/997013609</t>
  </si>
  <si>
    <t>1,327+0,096+0,032</t>
  </si>
  <si>
    <t>84</t>
  </si>
  <si>
    <t>997013631</t>
  </si>
  <si>
    <t>Poplatek za uložení stavebního odpadu na skládce (skládkovné) směsného stavebního a demoličního zatříděného do Katalogu odpadů pod kódem 17 09 04</t>
  </si>
  <si>
    <t>-1202145931</t>
  </si>
  <si>
    <t>https://podminky.urs.cz/item/CS_URS_2024_01/997013631</t>
  </si>
  <si>
    <t>0,189+0,004+0,057+0,005+0,126+0,012</t>
  </si>
  <si>
    <t>85</t>
  </si>
  <si>
    <t>997013645</t>
  </si>
  <si>
    <t>Poplatek za uložení stavebního odpadu na skládce (skládkovné) asfaltového bez obsahu dehtu zatříděného do Katalogu odpadů pod kódem 17 03 02</t>
  </si>
  <si>
    <t>-533498369</t>
  </si>
  <si>
    <t>https://podminky.urs.cz/item/CS_URS_2024_01/997013645</t>
  </si>
  <si>
    <t>0,687+0,207</t>
  </si>
  <si>
    <t>86</t>
  </si>
  <si>
    <t>997013813</t>
  </si>
  <si>
    <t>Poplatek za uložení stavebního odpadu na skládce (skládkovné) z plastických hmot zatříděného do Katalogu odpadů pod kódem 17 02 03</t>
  </si>
  <si>
    <t>1870430973</t>
  </si>
  <si>
    <t>https://podminky.urs.cz/item/CS_URS_2024_01/997013813</t>
  </si>
  <si>
    <t>998</t>
  </si>
  <si>
    <t>Přesun hmot</t>
  </si>
  <si>
    <t>87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</si>
  <si>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</si>
  <si>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</si>
  <si>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-2115833972</t>
  </si>
  <si>
    <t>https://podminky.urs.cz/item/CS_URS_2024_01/998011009</t>
  </si>
  <si>
    <t>PSV</t>
  </si>
  <si>
    <t>Práce a dodávky PSV</t>
  </si>
  <si>
    <t>712</t>
  </si>
  <si>
    <t>Povlakové krytiny</t>
  </si>
  <si>
    <t>88</t>
  </si>
  <si>
    <t>712300843</t>
  </si>
  <si>
    <t>Ostatní práce při odstranění povlakové krytiny střech plochých do 10° zbytkového asfaltového pásu odsekáním</t>
  </si>
  <si>
    <t>-1636913486</t>
  </si>
  <si>
    <t>https://podminky.urs.cz/item/CS_URS_2024_01/712300843</t>
  </si>
  <si>
    <t>89</t>
  </si>
  <si>
    <t>712311101</t>
  </si>
  <si>
    <t>Provedení povlakové krytiny střech plochých do 10° natěradly a tmely za studena nátěrem lakem penetračním nebo asfaltovým</t>
  </si>
  <si>
    <t>-1295240633</t>
  </si>
  <si>
    <t>https://podminky.urs.cz/item/CS_URS_2024_01/712311101</t>
  </si>
  <si>
    <t>T1i+T1v</t>
  </si>
  <si>
    <t>90</t>
  </si>
  <si>
    <t>11163150</t>
  </si>
  <si>
    <t>lak penetrační asfaltový</t>
  </si>
  <si>
    <t>1716564795</t>
  </si>
  <si>
    <t>(T1i+T1v)*0,00035</t>
  </si>
  <si>
    <t>91</t>
  </si>
  <si>
    <t>712331111</t>
  </si>
  <si>
    <t>Provedení povlakové krytiny střech plochých do 10° pásy na sucho podkladní samolepící asfaltový pás</t>
  </si>
  <si>
    <t>358326975</t>
  </si>
  <si>
    <t>https://podminky.urs.cz/item/CS_URS_2024_01/712331111</t>
  </si>
  <si>
    <t>3,78*10,05+1,85*0,22</t>
  </si>
  <si>
    <t>92</t>
  </si>
  <si>
    <t>62866281</t>
  </si>
  <si>
    <t>pás asfaltový samolepicí modifikovaný SBS s vložkou ze skleněné tkaniny se spalitelnou fólií nebo jemnozrnným minerálním posypem nebo textilií na horním povrchu tl 3,0mm</t>
  </si>
  <si>
    <t>2120193085</t>
  </si>
  <si>
    <t>T1i*1,15</t>
  </si>
  <si>
    <t>93</t>
  </si>
  <si>
    <t>712331801</t>
  </si>
  <si>
    <t>Odstranění povlakové krytiny střech plochých do 10° z pásů uložených na sucho AIP nebo NAIP</t>
  </si>
  <si>
    <t>2016096379</t>
  </si>
  <si>
    <t>https://podminky.urs.cz/item/CS_URS_2024_01/712331801</t>
  </si>
  <si>
    <t>"geotextilie</t>
  </si>
  <si>
    <t>94</t>
  </si>
  <si>
    <t>712340831</t>
  </si>
  <si>
    <t>Odstranění povlakové krytiny střech plochých do 10° z přitavených pásů NAIP v plné ploše jednovrstvé</t>
  </si>
  <si>
    <t>-327807516</t>
  </si>
  <si>
    <t>https://podminky.urs.cz/item/CS_URS_2024_01/712340831</t>
  </si>
  <si>
    <t>10,05*3,70+1,85*0,22</t>
  </si>
  <si>
    <t>"bitumenový pás na keramické dlažbě</t>
  </si>
  <si>
    <t>95</t>
  </si>
  <si>
    <t>712341559</t>
  </si>
  <si>
    <t>Provedení povlakové krytiny střech plochých do 10° pásy přitavením NAIP v plné ploše</t>
  </si>
  <si>
    <t>-1574536120</t>
  </si>
  <si>
    <t>https://podminky.urs.cz/item/CS_URS_2024_01/712341559</t>
  </si>
  <si>
    <t>T1i*3</t>
  </si>
  <si>
    <t>"vstupy na terasy</t>
  </si>
  <si>
    <t>1,08*(0,30+0,10)</t>
  </si>
  <si>
    <t>"druhá vrstva bitumenové izolace</t>
  </si>
  <si>
    <t>96</t>
  </si>
  <si>
    <t>62853004</t>
  </si>
  <si>
    <t>pás asfaltový natavitelný modifikovaný SBS s vložkou ze skleněné tkaniny a spalitelnou PE fólií nebo jemnozrnným minerálním posypem na horním povrchu tl 4,0mm</t>
  </si>
  <si>
    <t>633471777</t>
  </si>
  <si>
    <t>T1i*3*1,15</t>
  </si>
  <si>
    <t>T1v*2*1,15</t>
  </si>
  <si>
    <t>97</t>
  </si>
  <si>
    <t>712361801</t>
  </si>
  <si>
    <t>Odstranění povlakové krytiny střech plochých do 10° z fólií položenou volně se svařovanými nebo lepenými spoji</t>
  </si>
  <si>
    <t>2064212537</t>
  </si>
  <si>
    <t>https://podminky.urs.cz/item/CS_URS_2024_01/712361801</t>
  </si>
  <si>
    <t>98</t>
  </si>
  <si>
    <t>712361801.1</t>
  </si>
  <si>
    <t>Odstranění povlakové krytiny střech plochých do 10° z nopových fólií</t>
  </si>
  <si>
    <t>-1905057643</t>
  </si>
  <si>
    <t>99</t>
  </si>
  <si>
    <t>712800843</t>
  </si>
  <si>
    <t>Ostatní práce při odstranění povlakové krytiny ze svislých ploch zbytkového asfaltového pásu odsekáním</t>
  </si>
  <si>
    <t>778173446</t>
  </si>
  <si>
    <t>https://podminky.urs.cz/item/CS_URS_2024_01/712800843</t>
  </si>
  <si>
    <t>100</t>
  </si>
  <si>
    <t>712811101</t>
  </si>
  <si>
    <t>Provedení povlakové krytiny střech samostatným vytažením izolačního povlaku za studena na konstrukce převyšující úroveň střechy, nátěrem penetračním</t>
  </si>
  <si>
    <t>409963457</t>
  </si>
  <si>
    <t>https://podminky.urs.cz/item/CS_URS_2024_01/712811101</t>
  </si>
  <si>
    <t>101</t>
  </si>
  <si>
    <t>898621319</t>
  </si>
  <si>
    <t>T1sp*0,0004</t>
  </si>
  <si>
    <t>102</t>
  </si>
  <si>
    <t>712831101.1</t>
  </si>
  <si>
    <t>Provedení povlakové krytiny střech samostatným vytažením izolačního povlaku pásy samolepicími na konstrukce převyšující úroveň střechy</t>
  </si>
  <si>
    <t>314250577</t>
  </si>
  <si>
    <t>" - vytažení na stěnu do v.380 mm (řez A-A´)</t>
  </si>
  <si>
    <t>10,05*0,38</t>
  </si>
  <si>
    <t>-1,08*0,225+0,25*0,225*2+1,08*(0,07+0,25)</t>
  </si>
  <si>
    <t>" - vytažení na atiku v.280 mm (řez A-A´)</t>
  </si>
  <si>
    <t>10,05*(0,28+0,22)</t>
  </si>
  <si>
    <t>" - vytažení na atiku v.300 mm (řez C-C´)</t>
  </si>
  <si>
    <t>(3,70*2-1,85)*(0,30+0,22)+0,22*0,22*2</t>
  </si>
  <si>
    <t>103</t>
  </si>
  <si>
    <t>-1853576659</t>
  </si>
  <si>
    <t>T1s*1,20</t>
  </si>
  <si>
    <t>104</t>
  </si>
  <si>
    <t>712831801</t>
  </si>
  <si>
    <t>Odstranění povlakové krytiny ze svislých ploch z pásů uložených na sucho na konstrukcích převyšující úroveň střechy AIP nebo NAIP</t>
  </si>
  <si>
    <t>940045725</t>
  </si>
  <si>
    <t>https://podminky.urs.cz/item/CS_URS_2024_01/712831801</t>
  </si>
  <si>
    <t>105</t>
  </si>
  <si>
    <t>712840861</t>
  </si>
  <si>
    <t>Odstranění povlakové krytiny ze svislých ploch z přitavených pásů na konstrukcích převyšující úroveň střechy NAIP v plné ploše jednovrstvá</t>
  </si>
  <si>
    <t>2006573055</t>
  </si>
  <si>
    <t>https://podminky.urs.cz/item/CS_URS_2024_01/712840861</t>
  </si>
  <si>
    <t>" - vytažení na stěnu</t>
  </si>
  <si>
    <t>" - vytažení na atiku</t>
  </si>
  <si>
    <t>(10,05+3,70*2-1,85)*(0,44+0,22)+0,22*0,22*2</t>
  </si>
  <si>
    <t>106</t>
  </si>
  <si>
    <t>712841559</t>
  </si>
  <si>
    <t>Provedení povlakové krytiny střech samostatným vytažením izolačního povlaku pásy přitavením na konstrukce převyšující úroveň střechy, NAIP</t>
  </si>
  <si>
    <t>-1087344131</t>
  </si>
  <si>
    <t>https://podminky.urs.cz/item/CS_URS_2024_01/712841559</t>
  </si>
  <si>
    <t>T1s*2</t>
  </si>
  <si>
    <t>"podkladní bitumenový pás</t>
  </si>
  <si>
    <t>" - vytažení na stěnu do v.380+160 mm (řez A-A´)</t>
  </si>
  <si>
    <t>10,05*(0,38+0,16)</t>
  </si>
  <si>
    <t>" - vytažení na atiku v.280+160 mm (řez A-A´)</t>
  </si>
  <si>
    <t>10,05*(0,28+0,16+0,22)</t>
  </si>
  <si>
    <t>" - vytažení na atiku v.300+160 mm (řez C-C´)</t>
  </si>
  <si>
    <t>(3,70*2-1,85)*(0,30+0,16+0,22)+0,22*0,22*2</t>
  </si>
  <si>
    <t>" - vytažení na atiku v.160 mm (řez B-B´)</t>
  </si>
  <si>
    <t>1,85*0,16</t>
  </si>
  <si>
    <t>107</t>
  </si>
  <si>
    <t>1680396586</t>
  </si>
  <si>
    <t>T1s*2*1,20</t>
  </si>
  <si>
    <t>T1sp*1,20</t>
  </si>
  <si>
    <t>108</t>
  </si>
  <si>
    <t>712861803</t>
  </si>
  <si>
    <t>Odstranění povlakové krytiny ze svislých ploch z fólií na konstrukcích převyšující úroveň střechy přilepenou lepidlem v plné ploše</t>
  </si>
  <si>
    <t>198881452</t>
  </si>
  <si>
    <t>https://podminky.urs.cz/item/CS_URS_2024_01/712861803</t>
  </si>
  <si>
    <t>10,05*0,17</t>
  </si>
  <si>
    <t>(10,05+3,70*2-1,85)*(0,27+0,22)+0,22*0,22*2</t>
  </si>
  <si>
    <t>109</t>
  </si>
  <si>
    <t>712990010.3</t>
  </si>
  <si>
    <t>Natavení hydroizolace na stávající sloupky zábradlí</t>
  </si>
  <si>
    <t>1294240515</t>
  </si>
  <si>
    <t>P</t>
  </si>
  <si>
    <t>Poznámka k položce:_x000d_
- montáž a dodávka_x000d_
- 2 vrstvy bitumenové izolace_x000d_
- natavené na plocháč zábradlí_x000d_
- zatmelení mezery mezi izolací a plechem</t>
  </si>
  <si>
    <t>110</t>
  </si>
  <si>
    <t>712998004</t>
  </si>
  <si>
    <t>Provedení povlakové krytiny střech - ostatní práce montáž odvodňovacího prvku atikového chrliče z PVC na dešťovou vodu DN 110</t>
  </si>
  <si>
    <t>-1029728657</t>
  </si>
  <si>
    <t>https://podminky.urs.cz/item/CS_URS_2024_01/712998004</t>
  </si>
  <si>
    <t>111</t>
  </si>
  <si>
    <t>28342470.1</t>
  </si>
  <si>
    <t>chrlič atikový DN 110 s manžetou pro hydroizolaci z bitumenových pásů</t>
  </si>
  <si>
    <t>48552895</t>
  </si>
  <si>
    <t>112</t>
  </si>
  <si>
    <t>998712112</t>
  </si>
  <si>
    <t>Přesun hmot pro povlakové krytiny stanovený z hmotnosti přesunovaného materiálu vodorovná dopravní vzdálenost do 50 m s omezením mechanizace v objektech výšky přes 6 do 12 m</t>
  </si>
  <si>
    <t>-922266676</t>
  </si>
  <si>
    <t>https://podminky.urs.cz/item/CS_URS_2024_01/998712112</t>
  </si>
  <si>
    <t>713</t>
  </si>
  <si>
    <t>Izolace tepelné</t>
  </si>
  <si>
    <t>113</t>
  </si>
  <si>
    <t>713140824</t>
  </si>
  <si>
    <t>Odstranění tepelné izolace střech plochých z rohoží, pásů, dílců, desek, bloků nadstřešních izolací volně položených z polystyrenu nasáklého vodou, tloušťka izolace přes 100 mm</t>
  </si>
  <si>
    <t>1241296743</t>
  </si>
  <si>
    <t>https://podminky.urs.cz/item/CS_URS_2024_01/713140824</t>
  </si>
  <si>
    <t>114</t>
  </si>
  <si>
    <t>713141151</t>
  </si>
  <si>
    <t>Montáž tepelné izolace střech plochých rohožemi, pásy, deskami, dílci, bloky (izolační materiál ve specifikaci) kladenými volně jednovrstvá</t>
  </si>
  <si>
    <t>-146959842</t>
  </si>
  <si>
    <t>https://podminky.urs.cz/item/CS_URS_2024_01/713141151</t>
  </si>
  <si>
    <t>"XPS</t>
  </si>
  <si>
    <t>"EPS 150S tl.160 mm</t>
  </si>
  <si>
    <t>115</t>
  </si>
  <si>
    <t>28376423</t>
  </si>
  <si>
    <t>deska XPS hrana polodrážková a hladký povrch 300kPA λ=0,035 tl 120mm</t>
  </si>
  <si>
    <t>-1205015607</t>
  </si>
  <si>
    <t>T1*1,02</t>
  </si>
  <si>
    <t>38,333*1,05 'Přepočtené koeficientem množství</t>
  </si>
  <si>
    <t>116</t>
  </si>
  <si>
    <t>28375991</t>
  </si>
  <si>
    <t>deska EPS 150 pro konstrukce s vysokým zatížením λ=0,035 tl 160mm</t>
  </si>
  <si>
    <t>-712693060</t>
  </si>
  <si>
    <t>T1i*1,02</t>
  </si>
  <si>
    <t>117</t>
  </si>
  <si>
    <t>998713112</t>
  </si>
  <si>
    <t>Přesun hmot pro izolace tepelné stanovený z hmotnosti přesunovaného materiálu vodorovná dopravní vzdálenost do 50 m s omezením mechanizace v objektech výšky přes 6 m do 12 m</t>
  </si>
  <si>
    <t>-636503173</t>
  </si>
  <si>
    <t>https://podminky.urs.cz/item/CS_URS_2024_01/998713112</t>
  </si>
  <si>
    <t>721</t>
  </si>
  <si>
    <t>Zdravotechnika - vnitřní kanalizace</t>
  </si>
  <si>
    <t>118</t>
  </si>
  <si>
    <t>721249102</t>
  </si>
  <si>
    <t>Lapače střešních splavenin montáž lapačů střešních splavenin ostatních typů litinových DN 125</t>
  </si>
  <si>
    <t>-1176162666</t>
  </si>
  <si>
    <t>https://podminky.urs.cz/item/CS_URS_2024_01/721249102</t>
  </si>
  <si>
    <t>119</t>
  </si>
  <si>
    <t>55244101</t>
  </si>
  <si>
    <t>lapač litinový střešních splavenin DN 125</t>
  </si>
  <si>
    <t>-315384765</t>
  </si>
  <si>
    <t>120</t>
  </si>
  <si>
    <t>998721111</t>
  </si>
  <si>
    <t>Přesun hmot pro vnitřní kanalizaci stanovený z hmotnosti přesunovaného materiálu vodorovná dopravní vzdálenost do 50 m s omezením mechanizace v objektech výšky do 6 m</t>
  </si>
  <si>
    <t>518061169</t>
  </si>
  <si>
    <t>https://podminky.urs.cz/item/CS_URS_2024_01/998721111</t>
  </si>
  <si>
    <t>764</t>
  </si>
  <si>
    <t>Konstrukce klempířské</t>
  </si>
  <si>
    <t>121</t>
  </si>
  <si>
    <t>764002841</t>
  </si>
  <si>
    <t>Demontáž klempířských konstrukcí oplechování horních ploch zdí a nadezdívek do suti</t>
  </si>
  <si>
    <t>-1990981233</t>
  </si>
  <si>
    <t>https://podminky.urs.cz/item/CS_URS_2024_01/764002841</t>
  </si>
  <si>
    <t>19,00+4,08</t>
  </si>
  <si>
    <t>122</t>
  </si>
  <si>
    <t>764004801</t>
  </si>
  <si>
    <t>Demontáž klempířských konstrukcí žlabu podokapního do suti</t>
  </si>
  <si>
    <t>1404436287</t>
  </si>
  <si>
    <t>https://podminky.urs.cz/item/CS_URS_2024_01/764004801</t>
  </si>
  <si>
    <t>4,10</t>
  </si>
  <si>
    <t>123</t>
  </si>
  <si>
    <t>764211406.16</t>
  </si>
  <si>
    <t>Oplechování boku atiky z pozinkovaného plechu r.š.650 mm (atyp) - 16K</t>
  </si>
  <si>
    <t>-1667871325</t>
  </si>
  <si>
    <t>Poznámka k položce:_x000d_
- včetně vyrovnání podkladu tmelem</t>
  </si>
  <si>
    <t>124</t>
  </si>
  <si>
    <t>764211406.8</t>
  </si>
  <si>
    <t>Oplechování terasy podél fasády z pozinkovaného plechu r.š.260 mm (atyp) - 8K</t>
  </si>
  <si>
    <t>1983921634</t>
  </si>
  <si>
    <t>125</t>
  </si>
  <si>
    <t>764215404.7</t>
  </si>
  <si>
    <t>Oplechování koruny atiky z pozinkovaného plechu r.š.330 mm včetně příponek, provedení rohů, napojení na sloupky zábradlí a fasádu (atyp) - 7K</t>
  </si>
  <si>
    <t>-1509240907</t>
  </si>
  <si>
    <t>Poznámka k položce:_x000d_
- spoje na stojatou drážku_x000d_
- včetně vyrovnání podkladu tmelem</t>
  </si>
  <si>
    <t>126</t>
  </si>
  <si>
    <t>764215405.9</t>
  </si>
  <si>
    <t>Oplechování terasy podél atiky z pozinkovaného plechu r.š.230 mm (atyp) - 9K</t>
  </si>
  <si>
    <t>-1639805055</t>
  </si>
  <si>
    <t>127</t>
  </si>
  <si>
    <t>764511405.5</t>
  </si>
  <si>
    <t>Žlab podokapní půlkruhový r.š.390 mm z pozinkovaného plechu včetně háků, čel a napojení na stávající svody (atyp) - 5K</t>
  </si>
  <si>
    <t>-2005412204</t>
  </si>
  <si>
    <t>Poznámka k položce:_x000d_
- 2x čelo_x000d_
- 1x napojení na svod</t>
  </si>
  <si>
    <t>128</t>
  </si>
  <si>
    <t>764518423.6</t>
  </si>
  <si>
    <t>Svod kruhový průměru 120 mm (r.š.450 mm) z pozinkovaného plechu včetně kotlíku, objímek, kolen a odskoků (atyp) - 6K</t>
  </si>
  <si>
    <t>659805370</t>
  </si>
  <si>
    <t>Poznámka k položce:_x000d_
- 1x kotlík</t>
  </si>
  <si>
    <t>129</t>
  </si>
  <si>
    <t>764992100.10</t>
  </si>
  <si>
    <t>Oplechování okapové hrany terasy výrobkem z pozinkovaného plechu tl.0,7 mm r.š.400+230 mm včetně výztuh a otvorů (atyp) - 10K</t>
  </si>
  <si>
    <t>275730482</t>
  </si>
  <si>
    <t>130</t>
  </si>
  <si>
    <t>764995000.1</t>
  </si>
  <si>
    <t xml:space="preserve">Příplatek za osazení okapnice vodorovně </t>
  </si>
  <si>
    <t>-1428969154</t>
  </si>
  <si>
    <t>Poznámka k položce:_x000d_
Podklad pod novou okapnici bude upraven lepidlem tak, aby v ose madla zábradlí byl vodorovný, v kolmém směru na madlo, aby byl v jednotném spádu, vnější horní hrana na styku svislé fasády a nové okapnice bude v jedné vodorovné linii</t>
  </si>
  <si>
    <t>131</t>
  </si>
  <si>
    <t>998764112</t>
  </si>
  <si>
    <t>Přesun hmot pro konstrukce klempířské stanovený z hmotnosti přesunovaného materiálu vodorovná dopravní vzdálenost do 50 m s omezením mechanizace v objektech výšky přes 6 do 12 m</t>
  </si>
  <si>
    <t>1586377200</t>
  </si>
  <si>
    <t>https://podminky.urs.cz/item/CS_URS_2024_01/998764112</t>
  </si>
  <si>
    <t>18,18</t>
  </si>
  <si>
    <t>21,566</t>
  </si>
  <si>
    <t>T2xps14</t>
  </si>
  <si>
    <t>Dlouhá terasa - KZS XPS tl.140 mm</t>
  </si>
  <si>
    <t>11,61</t>
  </si>
  <si>
    <t>T2eps16</t>
  </si>
  <si>
    <t>Dlouhá terasa - KZS EPS tl.160 mm</t>
  </si>
  <si>
    <t>6,194</t>
  </si>
  <si>
    <t>32,452</t>
  </si>
  <si>
    <t>112,54</t>
  </si>
  <si>
    <t>T2 - Dlouhá terasa</t>
  </si>
  <si>
    <t>FL2</t>
  </si>
  <si>
    <t>Dlouhá terasa - fasádní lešení</t>
  </si>
  <si>
    <t>279,95</t>
  </si>
  <si>
    <t>Soupis:</t>
  </si>
  <si>
    <t>LP2</t>
  </si>
  <si>
    <t>Dlouhá terasa - lešeňová podlaha</t>
  </si>
  <si>
    <t>30,54</t>
  </si>
  <si>
    <t>T2.1 - Stavební část</t>
  </si>
  <si>
    <t>5,5</t>
  </si>
  <si>
    <t>T2i</t>
  </si>
  <si>
    <t>Dlouhá terasa - izolace</t>
  </si>
  <si>
    <t>119,212</t>
  </si>
  <si>
    <t>0,886</t>
  </si>
  <si>
    <t>BT2</t>
  </si>
  <si>
    <t>Dlouhá terasa - bourání</t>
  </si>
  <si>
    <t>33,272</t>
  </si>
  <si>
    <t>T2sp</t>
  </si>
  <si>
    <t>Dlouhá terasa - podkladní izolace svislá</t>
  </si>
  <si>
    <t>35,264</t>
  </si>
  <si>
    <t>T2s</t>
  </si>
  <si>
    <t>Dlouhá terasa - svislá izolace</t>
  </si>
  <si>
    <t>15,322</t>
  </si>
  <si>
    <t>5,681</t>
  </si>
  <si>
    <t>T2eps15</t>
  </si>
  <si>
    <t>Dlouhá terasa - spádová izolace</t>
  </si>
  <si>
    <t>112,22</t>
  </si>
  <si>
    <t xml:space="preserve">    767 - Konstrukce zámečnické</t>
  </si>
  <si>
    <t>923645506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</si>
  <si>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</si>
  <si>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</si>
  <si>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222839700</t>
  </si>
  <si>
    <t>https://podminky.urs.cz/item/CS_URS_2024_01/622211031</t>
  </si>
  <si>
    <t>" - XPS tl. 140 mm</t>
  </si>
  <si>
    <t>(7,70+33,00-1,00*2)*0,30</t>
  </si>
  <si>
    <t>" - EPS tl.160 mm</t>
  </si>
  <si>
    <t>28376424</t>
  </si>
  <si>
    <t>deska XPS hrana polodrážková a hladký povrch 300kPA λ=0,035 tl 140mm</t>
  </si>
  <si>
    <t>-245321592</t>
  </si>
  <si>
    <t>T2xps14*1,05</t>
  </si>
  <si>
    <t>28375985</t>
  </si>
  <si>
    <t>deska EPS 100 fasádní λ=0,037 tl 160mm</t>
  </si>
  <si>
    <t>-2029038900</t>
  </si>
  <si>
    <t>T2eps16*1,05</t>
  </si>
  <si>
    <t>12,191*1,05 'Přepočtené koeficientem množství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</si>
  <si>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</si>
  <si>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</si>
  <si>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1830924474</t>
  </si>
  <si>
    <t>https://podminky.urs.cz/item/CS_URS_2024_01/622212001</t>
  </si>
  <si>
    <t>"- XPS tl.40 mm (hl. ostění 152 mm - vyšší část)</t>
  </si>
  <si>
    <t>-715587524</t>
  </si>
  <si>
    <t>"- XPS tl.40 mm (hl. ostění 302 mm)</t>
  </si>
  <si>
    <t>"- XPS tl.40 mm (hl. ostění 380 mm - nižší část)</t>
  </si>
  <si>
    <t>0,16*2</t>
  </si>
  <si>
    <t>-486482140</t>
  </si>
  <si>
    <t>(0,152*0,30*2+0,302*0,30*2+0,38*0,16*2)*1,05</t>
  </si>
  <si>
    <t>0,414*1,1 'Přepočtené koeficientem množství</t>
  </si>
  <si>
    <t>1492505420</t>
  </si>
  <si>
    <t>"- EPS F tl.50 mm (hl. ostění 310 mm)</t>
  </si>
  <si>
    <t>"- EPS F tl.50 mm (š. ostění 300 mm)</t>
  </si>
  <si>
    <t>0,54*2</t>
  </si>
  <si>
    <t>1310257312</t>
  </si>
  <si>
    <t>(0,31*0,30*2+0,54*0,30*2)*1,05</t>
  </si>
  <si>
    <t>0,536*1,1 'Přepočtené koeficientem množství</t>
  </si>
  <si>
    <t>272947135</t>
  </si>
  <si>
    <t>-1251899839</t>
  </si>
  <si>
    <t>" - tl.160 mm</t>
  </si>
  <si>
    <t>7,70+33,00-1,00*2</t>
  </si>
  <si>
    <t>(0,31+0,54)*2</t>
  </si>
  <si>
    <t>59051653</t>
  </si>
  <si>
    <t>profil zakládací Al tl 0,7mm pro ETICS pro izolant tl 160mm</t>
  </si>
  <si>
    <t>-1598852836</t>
  </si>
  <si>
    <t>(7,70+33,00-1,00*2)*1,05</t>
  </si>
  <si>
    <t>-1379359626</t>
  </si>
  <si>
    <t>(0,31+0,54)*2*1,05</t>
  </si>
  <si>
    <t>-857138464</t>
  </si>
  <si>
    <t>0,60*2*2</t>
  </si>
  <si>
    <t>1659468698</t>
  </si>
  <si>
    <t>0,60*2*2*1,05</t>
  </si>
  <si>
    <t>2,52*1,05 'Přepočtené koeficientem množství</t>
  </si>
  <si>
    <t>1048583884</t>
  </si>
  <si>
    <t>(7,70+33,00-1,00*2)*0,85</t>
  </si>
  <si>
    <t>-1,00*0,45+0,15*0,45*2</t>
  </si>
  <si>
    <t>-1,00*0,45+(0,38*0,45-0,14*0,07)*2</t>
  </si>
  <si>
    <t>-2133000078</t>
  </si>
  <si>
    <t>(7,70+33,00-1,00*2)*0,45</t>
  </si>
  <si>
    <t>0,31*0,45*2</t>
  </si>
  <si>
    <t>0,54*0,45*2</t>
  </si>
  <si>
    <t>-1051411396</t>
  </si>
  <si>
    <t>0,90*2,25+2,51*2,275*9+0,93*1,00</t>
  </si>
  <si>
    <t>-1623553356</t>
  </si>
  <si>
    <t>1903099859</t>
  </si>
  <si>
    <t>1,08*0,16+1,08*0,40</t>
  </si>
  <si>
    <t>1376392680</t>
  </si>
  <si>
    <t>33,00*3,00+10,70*1,20+1,00*0,39+1,00*0,31</t>
  </si>
  <si>
    <t>1792082642</t>
  </si>
  <si>
    <t>T2*1,05</t>
  </si>
  <si>
    <t>1200179322</t>
  </si>
  <si>
    <t>34,20+10,70+1,00*2</t>
  </si>
  <si>
    <t>1513321034</t>
  </si>
  <si>
    <t>-1135831800</t>
  </si>
  <si>
    <t>33,20*3,20+1,40*11,10</t>
  </si>
  <si>
    <t>530420592</t>
  </si>
  <si>
    <t>(3,80+35,80+12,30+2,00-3,00)*5,50</t>
  </si>
  <si>
    <t>-1605804308</t>
  </si>
  <si>
    <t>FL2*60</t>
  </si>
  <si>
    <t>-406388925</t>
  </si>
  <si>
    <t>2104780233</t>
  </si>
  <si>
    <t>-1533790436</t>
  </si>
  <si>
    <t>-1547214494</t>
  </si>
  <si>
    <t>-1484883651</t>
  </si>
  <si>
    <t>(3,80+35,80+12,30+2,00-3,00)*0,60</t>
  </si>
  <si>
    <t>-1104385885</t>
  </si>
  <si>
    <t>LP2*60</t>
  </si>
  <si>
    <t>-1335081432</t>
  </si>
  <si>
    <t>-1646639207</t>
  </si>
  <si>
    <t>5,50</t>
  </si>
  <si>
    <t>2050081530</t>
  </si>
  <si>
    <t>-684900970</t>
  </si>
  <si>
    <t>-1033789971</t>
  </si>
  <si>
    <t>(33,20*3,20+1,40*11,10)*1/3</t>
  </si>
  <si>
    <t>502026495</t>
  </si>
  <si>
    <t>(33,00*3,00+10,70*1,20+1,00*0,39+1,00*0,31)*0,13</t>
  </si>
  <si>
    <t>447944749</t>
  </si>
  <si>
    <t>-349183548</t>
  </si>
  <si>
    <t>1941264580</t>
  </si>
  <si>
    <t>-1527370895</t>
  </si>
  <si>
    <t>33,00+7,70+0,54*2+0,305*2</t>
  </si>
  <si>
    <t>-510171904</t>
  </si>
  <si>
    <t>33,00+7,70-1,00*2+0,54*2+0,305*2</t>
  </si>
  <si>
    <t>-2064630974</t>
  </si>
  <si>
    <t>(0,54+0,305)*0,45*2</t>
  </si>
  <si>
    <t>966080105</t>
  </si>
  <si>
    <t>Bourání kontaktního zateplení včetně povrchové úpravy omítkou nebo nátěrem z polystyrénových desek, tloušťky přes 120 do 180 mm</t>
  </si>
  <si>
    <t>1251732497</t>
  </si>
  <si>
    <t>https://podminky.urs.cz/item/CS_URS_2024_01/966080105</t>
  </si>
  <si>
    <t>(33,00+7,70-1,00*2)*0,45</t>
  </si>
  <si>
    <t>-264655462</t>
  </si>
  <si>
    <t>-86039368</t>
  </si>
  <si>
    <t>34,32*0,40+10,80*0,60+3,35*0,25+1,30*0,40</t>
  </si>
  <si>
    <t>(7,70+33,00-1,00*2+0,54*2+0,305*2)*0,15+0,15*0,45*2</t>
  </si>
  <si>
    <t>1912104646</t>
  </si>
  <si>
    <t>-905785799</t>
  </si>
  <si>
    <t>-1363997824</t>
  </si>
  <si>
    <t>40,779*19 'Přepočtené koeficientem množství</t>
  </si>
  <si>
    <t>-894833189</t>
  </si>
  <si>
    <t>922503754</t>
  </si>
  <si>
    <t>32,186+0,424</t>
  </si>
  <si>
    <t>1772323852</t>
  </si>
  <si>
    <t>3,939+0,382</t>
  </si>
  <si>
    <t>342039864</t>
  </si>
  <si>
    <t>0,779+0,010+0,261+0,519+0,072</t>
  </si>
  <si>
    <t>1807727340</t>
  </si>
  <si>
    <t>699756074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</si>
  <si>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</si>
  <si>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</si>
  <si>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732783657</t>
  </si>
  <si>
    <t>https://podminky.urs.cz/item/CS_URS_2024_01/998011008</t>
  </si>
  <si>
    <t>-914132693</t>
  </si>
  <si>
    <t>-1677839601</t>
  </si>
  <si>
    <t>T2i+T1v</t>
  </si>
  <si>
    <t>1538015498</t>
  </si>
  <si>
    <t>(T2i+T1v)*0,00035</t>
  </si>
  <si>
    <t>-624431829</t>
  </si>
  <si>
    <t>33,00*3,16+10,70*1,36+1,00*0,23+1,00*0,15</t>
  </si>
  <si>
    <t>1160874863</t>
  </si>
  <si>
    <t>T2i*1,15</t>
  </si>
  <si>
    <t>-1159321465</t>
  </si>
  <si>
    <t>1834744907</t>
  </si>
  <si>
    <t>T2i*3</t>
  </si>
  <si>
    <t>1,08*0,16*2+1,08*(0,40+0,10)</t>
  </si>
  <si>
    <t>-1250310331</t>
  </si>
  <si>
    <t>T2i*3*1,15</t>
  </si>
  <si>
    <t>-1261252600</t>
  </si>
  <si>
    <t>-1637572521</t>
  </si>
  <si>
    <t>-213371072</t>
  </si>
  <si>
    <t>710407980</t>
  </si>
  <si>
    <t>1762468114</t>
  </si>
  <si>
    <t>T2sp*0,0004</t>
  </si>
  <si>
    <t>-1505195414</t>
  </si>
  <si>
    <t>" - vytažení na stěnu do v.380 mm (řez F-F´; H-H´)</t>
  </si>
  <si>
    <t>(7,74+32,84)*0,38</t>
  </si>
  <si>
    <t>-1,08*0,23+0,145*0,38*2</t>
  </si>
  <si>
    <t>-1,08*0,155+(0,15*0,38+(0,38-0,15)*(0,155+0,25)/2)*2</t>
  </si>
  <si>
    <t>-742665897</t>
  </si>
  <si>
    <t>T2s*1,20</t>
  </si>
  <si>
    <t>829484267</t>
  </si>
  <si>
    <t>1893510807</t>
  </si>
  <si>
    <t>(7,74+32,84)*0,39</t>
  </si>
  <si>
    <t>(33,88+10,38+3,00+1,20)*(0,20+0,16)</t>
  </si>
  <si>
    <t>231613129</t>
  </si>
  <si>
    <t>T2s*2</t>
  </si>
  <si>
    <t>" - vytažení na atiku v.380+250 mm (řez F-F´; H-H´)</t>
  </si>
  <si>
    <t>(7,74+32,84)*(0,38+0,25)</t>
  </si>
  <si>
    <t>" - vytažení na atiku v.200-250 mm (řez K-K´; L-L´)</t>
  </si>
  <si>
    <t>(3,00+1,20)*(0,20+0,25)/2</t>
  </si>
  <si>
    <t>" - vytažení na atiku v.200 mm (řez F-F´; H-H´)</t>
  </si>
  <si>
    <t>(33,88+10,38)*0,20</t>
  </si>
  <si>
    <t>-1494510815</t>
  </si>
  <si>
    <t>T2s*2*1,20</t>
  </si>
  <si>
    <t>T2sp*1,20</t>
  </si>
  <si>
    <t>-1727171369</t>
  </si>
  <si>
    <t>(7,74+32,84)*0,14</t>
  </si>
  <si>
    <t>712990010.1</t>
  </si>
  <si>
    <t>Vytažení hydroizolace na stávající sloupky zábradlí</t>
  </si>
  <si>
    <t>-1636271232</t>
  </si>
  <si>
    <t xml:space="preserve">Poznámka k položce:_x000d_
- montáž a dodávka_x000d_
- 2 vrstvy bitumenové izolace vytažené do poloviny výšky dlaždice_x000d_
- natavené na ocelový sloupek_x000d_
- navrtání sloupků zábradlí (z důvodu vytečení kondenzátu)_x000d_
- vypěnění PUR pěnou_x000d_
</t>
  </si>
  <si>
    <t>998712111</t>
  </si>
  <si>
    <t>Přesun hmot pro povlakové krytiny stanovený z hmotnosti přesunovaného materiálu vodorovná dopravní vzdálenost do 50 m s omezením mechanizace v objektech výšky do 6 m</t>
  </si>
  <si>
    <t>1049690059</t>
  </si>
  <si>
    <t>https://podminky.urs.cz/item/CS_URS_2024_01/998712111</t>
  </si>
  <si>
    <t>-1325117217</t>
  </si>
  <si>
    <t>578717174</t>
  </si>
  <si>
    <t>"pro tepelnou izolaci ve spádu</t>
  </si>
  <si>
    <t>33,00*3,00+10,70*1,20+1,00*0,23+1,00*0,15</t>
  </si>
  <si>
    <t>28376421</t>
  </si>
  <si>
    <t>deska XPS hrana polodrážková a hladký povrch 300kPA λ=0,035 tl 80mm</t>
  </si>
  <si>
    <t>-1232870540</t>
  </si>
  <si>
    <t>T2*1,02</t>
  </si>
  <si>
    <t>"zesílená izolace dlouhé terasy (řez K-K´)</t>
  </si>
  <si>
    <t>-1,20*0,17*1,02</t>
  </si>
  <si>
    <t>28376422</t>
  </si>
  <si>
    <t>deska XPS hrana polodrážková a hladký povrch 300kPA λ=0,035 tl 100mm</t>
  </si>
  <si>
    <t>332894266</t>
  </si>
  <si>
    <t>1,20*0,17*1,02</t>
  </si>
  <si>
    <t>28375033</t>
  </si>
  <si>
    <t>deska EPS 150 pro konstrukce s vysokým zatížením λ=0,035 tl 150mm</t>
  </si>
  <si>
    <t>-105008438</t>
  </si>
  <si>
    <t>T2eps15*1,02</t>
  </si>
  <si>
    <t>713141311</t>
  </si>
  <si>
    <t>Montáž tepelné izolace střech plochých spádovými klíny v ploše kladenými volně</t>
  </si>
  <si>
    <t>774055332</t>
  </si>
  <si>
    <t>https://podminky.urs.cz/item/CS_URS_2024_01/713141311</t>
  </si>
  <si>
    <t>"dlouhá terasa - tl.200 - 250 mm</t>
  </si>
  <si>
    <t>28372326.1</t>
  </si>
  <si>
    <t>spádové klíny EPS 150S</t>
  </si>
  <si>
    <t>-2112307300</t>
  </si>
  <si>
    <t>T2eps15*(0,05+0,10)/2*1,02</t>
  </si>
  <si>
    <t>998713111</t>
  </si>
  <si>
    <t>Přesun hmot pro izolace tepelné stanovený z hmotnosti přesunovaného materiálu vodorovná dopravní vzdálenost do 50 m s omezením mechanizace v objektech výšky do 6 m</t>
  </si>
  <si>
    <t>-1591259667</t>
  </si>
  <si>
    <t>https://podminky.urs.cz/item/CS_URS_2024_01/998713111</t>
  </si>
  <si>
    <t>764002811</t>
  </si>
  <si>
    <t>Demontáž klempířských konstrukcí okapového plechu do suti, v krytině povlakové</t>
  </si>
  <si>
    <t>1588523376</t>
  </si>
  <si>
    <t>https://podminky.urs.cz/item/CS_URS_2024_01/764002811</t>
  </si>
  <si>
    <t>59021845</t>
  </si>
  <si>
    <t>1911429359</t>
  </si>
  <si>
    <t>764211406.4</t>
  </si>
  <si>
    <t>Oplechování terasy podél fasády z pozinkovaného plechu r.š.260 mm (atyp) - 4K</t>
  </si>
  <si>
    <t>40740074</t>
  </si>
  <si>
    <t>764218426.2</t>
  </si>
  <si>
    <t>Oplechování boku terasy z pozinkovaného plechu r.š.500 mm (atyp) - 2K</t>
  </si>
  <si>
    <t>-1293578783</t>
  </si>
  <si>
    <t>764218430.13</t>
  </si>
  <si>
    <t>Oplechování ventilačního průduchu z pozinkovaného plechu r.š.340 mm včetně hmoždin a spojovacích prvků (atyp) - 13K</t>
  </si>
  <si>
    <t>288244914</t>
  </si>
  <si>
    <t>764511405.1</t>
  </si>
  <si>
    <t>Žlab podokapní půlkruhový r.š.390 mm z pozinkovaného plechu včetně háků, rohů, čel, dilatací a napojení na stávající svody (atyp) - 1K</t>
  </si>
  <si>
    <t>-167331792</t>
  </si>
  <si>
    <t>Poznámka k položce:_x000d_
- 4x čelo_x000d_
- 1x roh_x000d_
- 2x napojení na svod</t>
  </si>
  <si>
    <t>764992100.3</t>
  </si>
  <si>
    <t>Oplechování okapové hrany terasy výrobkem z pozinkovaného plechu tl.0,7 mm r.š.400+210 mm včetně výztuh a otvorů (atyp) - 3K</t>
  </si>
  <si>
    <t>-571509855</t>
  </si>
  <si>
    <t>-525913077</t>
  </si>
  <si>
    <t>998764111</t>
  </si>
  <si>
    <t>Přesun hmot pro konstrukce klempířské stanovený z hmotnosti přesunovaného materiálu vodorovná dopravní vzdálenost do 50 m s omezením mechanizace v objektech výšky do 6 m</t>
  </si>
  <si>
    <t>1313327290</t>
  </si>
  <si>
    <t>https://podminky.urs.cz/item/CS_URS_2024_01/998764111</t>
  </si>
  <si>
    <t>767</t>
  </si>
  <si>
    <t>Konstrukce zámečnické</t>
  </si>
  <si>
    <t>767990010.1</t>
  </si>
  <si>
    <t>Úhelník 220x220 mm délky 1,4 m z ohnutého pozinkovaného plechu tl.1 mm včetně kotvení do železobetonové atiky - Z1</t>
  </si>
  <si>
    <t>1429517021</t>
  </si>
  <si>
    <t>998767111</t>
  </si>
  <si>
    <t>Přesun hmot pro zámečnické konstrukce stanovený z hmotnosti přesunovaného materiálu vodorovná dopravní vzdálenost do 50 m s omezením mechanizace v objektech výšky do 6 m</t>
  </si>
  <si>
    <t>999567150</t>
  </si>
  <si>
    <t>https://podminky.urs.cz/item/CS_URS_2024_01/998767111</t>
  </si>
  <si>
    <t>T2.2 - Zábradlí</t>
  </si>
  <si>
    <t>953961213</t>
  </si>
  <si>
    <t>Kotva chemická s vyvrtáním otvoru do betonu, železobetonu nebo tvrdého kamene chemická patrona, velikost M 12, hloubka 110 mm</t>
  </si>
  <si>
    <t>602471885</t>
  </si>
  <si>
    <t>https://podminky.urs.cz/item/CS_URS_2024_01/953961213</t>
  </si>
  <si>
    <t>30*4</t>
  </si>
  <si>
    <t>953965121.1</t>
  </si>
  <si>
    <t>Kotevní šroub M12x130 70/50/30 pro chemické kotvy, únosnost Nrd min=10 kN v tahu</t>
  </si>
  <si>
    <t>481205441</t>
  </si>
  <si>
    <t>953990010.1</t>
  </si>
  <si>
    <t>Úprava podkladu pod patní plech sloupku jemným betonem nebo lepidlem</t>
  </si>
  <si>
    <t>1117071667</t>
  </si>
  <si>
    <t>Poznámka k položce:_x000d_
- včetně případného výškového vyrovnání</t>
  </si>
  <si>
    <t>953990030.1</t>
  </si>
  <si>
    <t>Napojení zábradlí na stávající hromosvodovou soustavu</t>
  </si>
  <si>
    <t>kpl</t>
  </si>
  <si>
    <t>-1097600044</t>
  </si>
  <si>
    <t>997013151</t>
  </si>
  <si>
    <t>Vnitrostaveništní doprava suti a vybouraných hmot vodorovně do 50 m s naložením s omezením mechanizace pro budovy a haly výšky do 6 m</t>
  </si>
  <si>
    <t>-1927815638</t>
  </si>
  <si>
    <t>https://podminky.urs.cz/item/CS_URS_2024_01/997013151</t>
  </si>
  <si>
    <t>-959008684</t>
  </si>
  <si>
    <t>767161119</t>
  </si>
  <si>
    <t>Montáž zábradlí rovného z trubek nebo tenkostěnných profilů do zdiva, hmotnosti 1 m zábradlí přes 45 kg</t>
  </si>
  <si>
    <t>-1878741999</t>
  </si>
  <si>
    <t>https://podminky.urs.cz/item/CS_URS_2024_01/767161119</t>
  </si>
  <si>
    <t>0,964+10,215+33,744+2,75</t>
  </si>
  <si>
    <t>55342990.1</t>
  </si>
  <si>
    <t>ocelové zábradlí z tenkostěnných Jä profilů včetně madla z TR 48,3/2,6 mm, povrch žárově zinkovaný - Z2</t>
  </si>
  <si>
    <t>-1132384336</t>
  </si>
  <si>
    <t>Poznámka k položce:_x000d_
- sloupky 120/40/3 mm_x000d_
- výplň Jä 30/30/2 mm (max. mezera mezi prvky 80 mm)_x000d_
- vodorovné prvky Jä 60/30/2 mm_x000d_
- madlo TR 48,3/2,6 mm_x000d_
- dilatace_x000d_
- svary tupé, koutové, povrch hladký bez ostrých výčnělků_x000d_
- povrch žárově zinkovaný</t>
  </si>
  <si>
    <t>767161814</t>
  </si>
  <si>
    <t>Demontáž zábradlí do suti rovného nerozebíratelný spoj hmotnosti 1 m zábradlí přes 20 kg</t>
  </si>
  <si>
    <t>-287998626</t>
  </si>
  <si>
    <t>https://podminky.urs.cz/item/CS_URS_2024_01/767161814</t>
  </si>
  <si>
    <t>Poznámka k položce:_x000d_
- odříznout sloupky těsně nad železobetonovou konstrukcí</t>
  </si>
  <si>
    <t>1,06+10,405+33,934+2,845</t>
  </si>
  <si>
    <t>231877425</t>
  </si>
  <si>
    <t>1,965</t>
  </si>
  <si>
    <t>9,835</t>
  </si>
  <si>
    <t>13,5</t>
  </si>
  <si>
    <t>FL3</t>
  </si>
  <si>
    <t>Malá terasa 2.NP - fasádní lešení</t>
  </si>
  <si>
    <t>161,928</t>
  </si>
  <si>
    <t>1,374</t>
  </si>
  <si>
    <t>LP3</t>
  </si>
  <si>
    <t>Malá terasa 2.NP - lešeňová podlaha</t>
  </si>
  <si>
    <t>13,494</t>
  </si>
  <si>
    <t>T3 - Malá terasa 2.NP</t>
  </si>
  <si>
    <t>3,717</t>
  </si>
  <si>
    <t>5,579</t>
  </si>
  <si>
    <t>T3.1 - Stavební část</t>
  </si>
  <si>
    <t>13,841</t>
  </si>
  <si>
    <t>9,6</t>
  </si>
  <si>
    <t>5,297</t>
  </si>
  <si>
    <t>41,79</t>
  </si>
  <si>
    <t>T3eps11</t>
  </si>
  <si>
    <t>Malá terasa 2.NP - spádová izolace</t>
  </si>
  <si>
    <t>39,661</t>
  </si>
  <si>
    <t>T3eps16</t>
  </si>
  <si>
    <t>Malá terasa 2.NP - KZS EPS tl.160 mm</t>
  </si>
  <si>
    <t>2,31</t>
  </si>
  <si>
    <t>T3i</t>
  </si>
  <si>
    <t>Malaá terasa 2.NP - izolace</t>
  </si>
  <si>
    <t>43,022</t>
  </si>
  <si>
    <t>T3s</t>
  </si>
  <si>
    <t>Malá terasa 2.NP - svislá izolace</t>
  </si>
  <si>
    <t>4,147</t>
  </si>
  <si>
    <t>T3sp</t>
  </si>
  <si>
    <t>Malá terása 2.NP - podkladní iyolace svislá</t>
  </si>
  <si>
    <t>9,462</t>
  </si>
  <si>
    <t>T3xps14</t>
  </si>
  <si>
    <t>Malá terasa 2.NP - KZS XPS tl.140 mm</t>
  </si>
  <si>
    <t>2,156</t>
  </si>
  <si>
    <t>Tv</t>
  </si>
  <si>
    <t>0,27</t>
  </si>
  <si>
    <t>13,468</t>
  </si>
  <si>
    <t>1,429</t>
  </si>
  <si>
    <t>4,212</t>
  </si>
  <si>
    <t>2031039422</t>
  </si>
  <si>
    <t>(1,46+2,05)*1,20</t>
  </si>
  <si>
    <t>-2130383204</t>
  </si>
  <si>
    <t>(6,00+4,00)*0,60*(0,30+1,20)/2</t>
  </si>
  <si>
    <t>(6,00+4,00)/3*(1,20*0,15/2+sqrt(1,20*0,15/2*0,30*0,15/2)+0,30*0,15/2)*2</t>
  </si>
  <si>
    <t>-(1,46+2,05)*1,20*0,06</t>
  </si>
  <si>
    <t>1908377806</t>
  </si>
  <si>
    <t>2,00*4,00*1,20</t>
  </si>
  <si>
    <t>1200562851</t>
  </si>
  <si>
    <t>-311084522</t>
  </si>
  <si>
    <t>-849436380</t>
  </si>
  <si>
    <t>348215412</t>
  </si>
  <si>
    <t>-(6,00+4,00-(1,46+2,05))*0,90*0,20</t>
  </si>
  <si>
    <t>810499296</t>
  </si>
  <si>
    <t>2,00*4,00*1,00</t>
  </si>
  <si>
    <t>-2091491331</t>
  </si>
  <si>
    <t>2,00*4,00*1,00*1,450</t>
  </si>
  <si>
    <t>-1514201674</t>
  </si>
  <si>
    <t>137954961</t>
  </si>
  <si>
    <t>3,465*2 'Přepočtené koeficientem množství</t>
  </si>
  <si>
    <t>979969410</t>
  </si>
  <si>
    <t>(6,00+4,00)*0,90</t>
  </si>
  <si>
    <t>-(1,46+2,05)*0,90</t>
  </si>
  <si>
    <t>2,00*4,00</t>
  </si>
  <si>
    <t>-1302316157</t>
  </si>
  <si>
    <t>963291531</t>
  </si>
  <si>
    <t>-931478954</t>
  </si>
  <si>
    <t>-1984922255</t>
  </si>
  <si>
    <t>4,00*2,00+(4,00+2,00)*2*1,20</t>
  </si>
  <si>
    <t>-326123956</t>
  </si>
  <si>
    <t>22,40*1,20</t>
  </si>
  <si>
    <t>-73536841</t>
  </si>
  <si>
    <t>-185160232</t>
  </si>
  <si>
    <t>2104070024</t>
  </si>
  <si>
    <t>274444361</t>
  </si>
  <si>
    <t>(8,70-1,00)*0,28</t>
  </si>
  <si>
    <t>(8,70-1,00)*0,30</t>
  </si>
  <si>
    <t>964033658</t>
  </si>
  <si>
    <t>T3xps14*1,05</t>
  </si>
  <si>
    <t>-40148226</t>
  </si>
  <si>
    <t>T3eps16*1,05</t>
  </si>
  <si>
    <t>2,426*1,05 'Přepočtené koeficientem množství</t>
  </si>
  <si>
    <t>"- XPS tl.40 mm (hl. ostění 270 mm)</t>
  </si>
  <si>
    <t>0,28*2</t>
  </si>
  <si>
    <t>0,27*0,28*2*1,05</t>
  </si>
  <si>
    <t>0,159*1,1 'Přepočtené koeficientem množství</t>
  </si>
  <si>
    <t>"- EPS F tl.50 mm (hl. ostění 280 mm)</t>
  </si>
  <si>
    <t>0,28*0,30*2*1,05</t>
  </si>
  <si>
    <t>0,176*1,1 'Přepočtené koeficientem množství</t>
  </si>
  <si>
    <t>8,70-1,00</t>
  </si>
  <si>
    <t>380942146</t>
  </si>
  <si>
    <t>(8,70-1,00)*1,05</t>
  </si>
  <si>
    <t>0,28*2*1,05</t>
  </si>
  <si>
    <t>(8,70-1,00)*0,77</t>
  </si>
  <si>
    <t>-1,00*0,46+0,12*0,46*2</t>
  </si>
  <si>
    <t>(8,70-1,00)*0,45</t>
  </si>
  <si>
    <t>0,28*0,45*2</t>
  </si>
  <si>
    <t>-1861210312</t>
  </si>
  <si>
    <t>0,80*1,40+0,80*2,15</t>
  </si>
  <si>
    <t>1,08*0,13</t>
  </si>
  <si>
    <t>8,70*4,90+1,00*0,28-1,40*0,80</t>
  </si>
  <si>
    <t>T3*1,05</t>
  </si>
  <si>
    <t>8,70+4,90+1,00+(1,40+0,80)*2</t>
  </si>
  <si>
    <t>-1279599019</t>
  </si>
  <si>
    <t>6,00+4,00</t>
  </si>
  <si>
    <t>-1826940568</t>
  </si>
  <si>
    <t>1597341571</t>
  </si>
  <si>
    <t>-755271292</t>
  </si>
  <si>
    <t>-530970191</t>
  </si>
  <si>
    <t>9,10*5,10</t>
  </si>
  <si>
    <t>(10,70+5,895*2)*7,20</t>
  </si>
  <si>
    <t>FL3*60</t>
  </si>
  <si>
    <t>(10,70+5,895*2)*0,60</t>
  </si>
  <si>
    <t>LP3*60</t>
  </si>
  <si>
    <t>9,10*5,10*1/3</t>
  </si>
  <si>
    <t>(8,70*5,06+1,00*0,28-1,40*0,80)*(0,10+0,13)/2</t>
  </si>
  <si>
    <t>8,70+0,28*2</t>
  </si>
  <si>
    <t>8,70-1,00+0,28*2</t>
  </si>
  <si>
    <t>572912945</t>
  </si>
  <si>
    <t>8,50*1,00+5,00*1,00</t>
  </si>
  <si>
    <t>(8,70-1,00+0,28*2)*0,15+0,15*0,45*2</t>
  </si>
  <si>
    <t>1100583251</t>
  </si>
  <si>
    <t>-1718295786</t>
  </si>
  <si>
    <t>15,422*19 'Přepočtené koeficientem množství</t>
  </si>
  <si>
    <t>10,925+0,144</t>
  </si>
  <si>
    <t>1,463+0,083</t>
  </si>
  <si>
    <t>0,134+0,003+0,052+0,089+0,039</t>
  </si>
  <si>
    <t>33217083</t>
  </si>
  <si>
    <t>-1380754236</t>
  </si>
  <si>
    <t>8,70*5,06+1,00*0,28-1,40*0,80</t>
  </si>
  <si>
    <t>T3i+Tv</t>
  </si>
  <si>
    <t>(T3i+Tv)*0,00035</t>
  </si>
  <si>
    <t>8,70*5,06+1,00*0,12-1,40*0,80</t>
  </si>
  <si>
    <t>T3i*1,15</t>
  </si>
  <si>
    <t>940363073</t>
  </si>
  <si>
    <t>" bitumenový pás na keramické dlažbě</t>
  </si>
  <si>
    <t>43,182</t>
  </si>
  <si>
    <t>T3i*3</t>
  </si>
  <si>
    <t>1,08*(0,13+0,12)</t>
  </si>
  <si>
    <t>T3i*3*1,15</t>
  </si>
  <si>
    <t>Tv*2*1,15</t>
  </si>
  <si>
    <t>T3sp*0,0004</t>
  </si>
  <si>
    <t>" - vytažení na stěnu do v.324-380 mm (řez P-P´)</t>
  </si>
  <si>
    <t>8,70*(0,324+0,380)/2</t>
  </si>
  <si>
    <t>-1,08*0,20+0,12*0,324*2</t>
  </si>
  <si>
    <t>" - vytažení na nástavbu ventilace</t>
  </si>
  <si>
    <t>(1,40+0,80)*2*0,278</t>
  </si>
  <si>
    <t>T3s*1,20</t>
  </si>
  <si>
    <t>8,70*0,31</t>
  </si>
  <si>
    <t>(1,40+0,80)*2*0,30</t>
  </si>
  <si>
    <t>(4,90*2+8,38)*0,16*2</t>
  </si>
  <si>
    <t>T3s*2</t>
  </si>
  <si>
    <t>" - vytažení na stěnu do v.380+160 mm (resp. 324+190 mm) (řez P-P´)</t>
  </si>
  <si>
    <t>8,70*(0,38+0,16)</t>
  </si>
  <si>
    <t>(1,40+0,80)*2*(0,278+(0,177+0,173)/2)</t>
  </si>
  <si>
    <t>" - vytažení na atiku v.160 mm</t>
  </si>
  <si>
    <t>(4,90*2+8,38)*0,16</t>
  </si>
  <si>
    <t>T3s*2*1,20</t>
  </si>
  <si>
    <t>T3sp*1,20</t>
  </si>
  <si>
    <t>8,70*0,15</t>
  </si>
  <si>
    <t>(1,40+0,80)*2*0,15</t>
  </si>
  <si>
    <t>712990010.2</t>
  </si>
  <si>
    <t>857834892</t>
  </si>
  <si>
    <t>Poznámka k položce:_x000d_
- montáž a dodávka_x000d_
- 2 vrstvy bitumenové izolace do poloviny výšky dlaždice_x000d_
- natavené na plocháč zábradlí</t>
  </si>
  <si>
    <t>-392476601</t>
  </si>
  <si>
    <t>(8,70-0,175*2)*(5,06-0,176)-1,40*0,80</t>
  </si>
  <si>
    <t>28376417</t>
  </si>
  <si>
    <t>deska XPS hrana polodrážková a hladký povrch 300kPA λ=0,035 tl 50mm</t>
  </si>
  <si>
    <t>-304753323</t>
  </si>
  <si>
    <t>T3*1,02</t>
  </si>
  <si>
    <t>28375031</t>
  </si>
  <si>
    <t>deska EPS 150 pro konstrukce s vysokým zatížením λ=0,035 tl 110mm</t>
  </si>
  <si>
    <t>280444229</t>
  </si>
  <si>
    <t>T3eps11*1,02</t>
  </si>
  <si>
    <t>-1716153983</t>
  </si>
  <si>
    <t>954678046</t>
  </si>
  <si>
    <t>T3eps11*(0,05+0,08)/2*1,02</t>
  </si>
  <si>
    <t>1503989481</t>
  </si>
  <si>
    <t>-1731465171</t>
  </si>
  <si>
    <t>-2066053969</t>
  </si>
  <si>
    <t>-383537800</t>
  </si>
  <si>
    <t>"dlouhá terasa</t>
  </si>
  <si>
    <t>50,00</t>
  </si>
  <si>
    <t>"malá terasa 2.NP</t>
  </si>
  <si>
    <t>20,00</t>
  </si>
  <si>
    <t>5,30+0,55</t>
  </si>
  <si>
    <t>764211406.14</t>
  </si>
  <si>
    <t>Oplechování terasy podél fasády z pozinkovaného plechu r.š.260 mm (atyp) - 14K</t>
  </si>
  <si>
    <t>231964850</t>
  </si>
  <si>
    <t>764511405.11</t>
  </si>
  <si>
    <t>Žlab podokapní půlkruhový r.š.390 mm z pozinkovaného plechu včetně háků, rohů, čel, dilatací a napojení na stávající svody (atyp) - 11K</t>
  </si>
  <si>
    <t>-1369984184</t>
  </si>
  <si>
    <t>Poznámka k položce:_x000d_
- 2x čelo_x000d_
- 2x roh_x000d_
- 2x napojení na svod</t>
  </si>
  <si>
    <t>764518423.12</t>
  </si>
  <si>
    <t>Svod kruhový průměru 120 mm (r.š.450 mm) z pozinkovaného plechu včetně objímek, kolen a odskoků (atyp) - 12K</t>
  </si>
  <si>
    <t>1347749288</t>
  </si>
  <si>
    <t>764992100.15</t>
  </si>
  <si>
    <t>Oplechování okapové hrany terasy výrobkem z pozinkovaného plechu tl.0,7 mm r.š.400+230 mm včetně výztuh a otvorů (atyp) - 15K</t>
  </si>
  <si>
    <t>-1994045621</t>
  </si>
  <si>
    <t>937484889</t>
  </si>
  <si>
    <t>184314892</t>
  </si>
  <si>
    <t>T3.2 - Zábradlí</t>
  </si>
  <si>
    <t>282633820</t>
  </si>
  <si>
    <t>14*4</t>
  </si>
  <si>
    <t>887006601</t>
  </si>
  <si>
    <t>424267099</t>
  </si>
  <si>
    <t>953990020.1</t>
  </si>
  <si>
    <t>Vyříznutí a vyspravení kontaktního zateplovacího systému tl.160 mm v místě kotvení stávajícího madla do zdiva</t>
  </si>
  <si>
    <t>324902812</t>
  </si>
  <si>
    <t>-1235679038</t>
  </si>
  <si>
    <t>1419111160</t>
  </si>
  <si>
    <t>668617044</t>
  </si>
  <si>
    <t>-100839722</t>
  </si>
  <si>
    <t>4,77+1,61+7,191+4,76</t>
  </si>
  <si>
    <t>55342990.2</t>
  </si>
  <si>
    <t>-1747278400</t>
  </si>
  <si>
    <t>Poznámka k položce:_x000d_
- sloupky 120/40/3 mm_x000d_
- výplň Jä 30/30/2 mm (max. mezera mezi prvky 80 mm)_x000d_
- vodorovné prvky Jä 60/30/2 mm_x000d_
- madlo TR 48,3/2,6 mm (včetně zavíčkování konců)_x000d_
- dilatace_x000d_
- svary tupé, koutové, povrch hladký bez ostrých výčnělků_x000d_
- povrch žárově zinkovaný</t>
  </si>
  <si>
    <t>767161199.1</t>
  </si>
  <si>
    <t>Montáž jednokřídlové branky ke konstrukci zábradlí</t>
  </si>
  <si>
    <t>1632233677</t>
  </si>
  <si>
    <t>553342991.1</t>
  </si>
  <si>
    <t>Ocelová jednokříldlá branka 995x1626 mm včetně pantů, zarážky a zástrče, povrch žárově zinkovaný - Z3</t>
  </si>
  <si>
    <t>-691513281</t>
  </si>
  <si>
    <t>Poznámka k položce:_x000d_
- rám TR 48,3/2,6 mm_x000d_
- výplň z tyčoviny průměru 16 mm_x000d_
- zarážka P4-80/300_x000d_
- ocelová zástrč z boku rámu_x000d_
- 2x pant: ocelový hákový šroub M12</t>
  </si>
  <si>
    <t>1023927898</t>
  </si>
  <si>
    <t>Poznámka k položce:_x000d_
- odříznout sloupky těsně nad železobetonovou konstrukcí_x000d_
- uvolnit (odříznout) madlo ze zdiva</t>
  </si>
  <si>
    <t>4,77+7,226+4,82</t>
  </si>
  <si>
    <t>998767112</t>
  </si>
  <si>
    <t>Přesun hmot pro zámečnické konstrukce stanovený z hmotnosti přesunovaného materiálu vodorovná dopravní vzdálenost do 50 m s omezením mechanizace v objektech výšky přes 6 do 12 m</t>
  </si>
  <si>
    <t>-1923582695</t>
  </si>
  <si>
    <t>https://podminky.urs.cz/item/CS_URS_2024_01/998767112</t>
  </si>
  <si>
    <t>VRN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</si>
  <si>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</si>
  <si>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</si>
  <si>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</si>
  <si>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</si>
  <si>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</si>
  <si>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</si>
  <si>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</si>
  <si>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</si>
  <si>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</si>
  <si>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</si>
  <si>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CS ÚRS 2022 02</t>
  </si>
  <si>
    <t>1024</t>
  </si>
  <si>
    <t>-580353565</t>
  </si>
  <si>
    <t>https://podminky.urs.cz/item/CS_URS_2022_02/013254000</t>
  </si>
  <si>
    <t>VRN3</t>
  </si>
  <si>
    <t>Zařízení staveniště</t>
  </si>
  <si>
    <t>030001000</t>
  </si>
  <si>
    <t>-805499553</t>
  </si>
  <si>
    <t>https://podminky.urs.cz/item/CS_URS_2022_02/030001000</t>
  </si>
  <si>
    <t>Poznámka k položce:_x000d_
- oplocení (66 m), stavební buňky, toaleta, ostraha (na pozemku stavebníka), připojení a spotřeba energií (elektřina, voda), zřízení stavebního odběru s měřidly</t>
  </si>
  <si>
    <t>039002000</t>
  </si>
  <si>
    <t>Zrušení zařízení staveniště</t>
  </si>
  <si>
    <t>-1148296367</t>
  </si>
  <si>
    <t>https://podminky.urs.cz/item/CS_URS_2022_02/039002000</t>
  </si>
  <si>
    <t>039002000.1</t>
  </si>
  <si>
    <t>Úprava terénu a úklid po zrušení zařízení staveniště a ukončení stavebních úprav</t>
  </si>
  <si>
    <t>-364338529</t>
  </si>
  <si>
    <t>03990010.1</t>
  </si>
  <si>
    <t>Staveništní výtah včetně montáže, pronájmu, demontáže, revize a zaškolení obsluhy</t>
  </si>
  <si>
    <t>887155994</t>
  </si>
  <si>
    <t>VRN4</t>
  </si>
  <si>
    <t>Inženýrská činnost</t>
  </si>
  <si>
    <t>045002000</t>
  </si>
  <si>
    <t>Kompletační a koordinační činnost</t>
  </si>
  <si>
    <t>-2116633911</t>
  </si>
  <si>
    <t>https://podminky.urs.cz/item/CS_URS_2022_02/045002000</t>
  </si>
  <si>
    <t>VRN7</t>
  </si>
  <si>
    <t>Provozní vlivy</t>
  </si>
  <si>
    <t>071002000</t>
  </si>
  <si>
    <t>Provoz investora, třetích osob</t>
  </si>
  <si>
    <t>2051627699</t>
  </si>
  <si>
    <t>https://podminky.urs.cz/item/CS_URS_2022_02/071002000</t>
  </si>
  <si>
    <t>Poznámka k položce:_x000d_
- ztížené podmínky z důvodu provozu MŠ, omezení doby hlučných prací apod.</t>
  </si>
  <si>
    <t>SEZNAM FIGUR</t>
  </si>
  <si>
    <t>Výměra</t>
  </si>
  <si>
    <t>BT3</t>
  </si>
  <si>
    <t>Malá terasa 2.NP - bourání</t>
  </si>
  <si>
    <t xml:space="preserve"> T1</t>
  </si>
  <si>
    <t>Použití figury:</t>
  </si>
  <si>
    <t>Odstranění povlakové krytiny ze svislých ploch z fólií přilepených lepidlem v plné ploše</t>
  </si>
  <si>
    <t>Odstranění povlakové krytiny ze svislých ploch z pásů uložených na sucho AIP nebo NAIP</t>
  </si>
  <si>
    <t>Odstranění povlakové krytiny ze svislých ploch z pásů NAIP přitavených v plné ploše jednovrstvé</t>
  </si>
  <si>
    <t>Odstranění povlakové krytiny svislých ploch od zbytkového asfaltového pásu odsekáním</t>
  </si>
  <si>
    <t>Odstranění povlakové krytiny střech do 10° z pásů NAIP přitavených v plné ploše jednovrstvé</t>
  </si>
  <si>
    <t>Odstranění povlakové krytiny střech do 10° od zbytkového asfaltového pásu odsekáním</t>
  </si>
  <si>
    <t>Odstranění povlakové krytiny střech do 10° z pásů uložených na sucho AIP nebo NAIP</t>
  </si>
  <si>
    <t>Odstranění povlakové krytiny střech do 10° z fólií položených volně</t>
  </si>
  <si>
    <t>Odstranění tepelné izolace střech nadstřešní volně kladené z polystyrenu nasáklého vodou tl přes 100 mm</t>
  </si>
  <si>
    <t>Bourání podkladů pod dlažby nebo mazanin betonových nebo z litého asfaltu tl do 100 mm pl přes 4 m2</t>
  </si>
  <si>
    <t>Bourání podkladů pod dlažby nebo mazanin betonových nebo z litého asfaltu tl přes 100 mm pl přes 4 m2</t>
  </si>
  <si>
    <t>Příplatek k bourání betonových mazanin za bourání mazanin se svařovanou sítí tl přes 100 mm</t>
  </si>
  <si>
    <t>Kanalizační potrubí z tvrdého PVC jednovrstvé tuhost třídy SN4 DN 125</t>
  </si>
  <si>
    <t>Zásyp jam, šachet a rýh do 30 m3 sypaninou se zhutněním při překopech inženýrských sítí ručně</t>
  </si>
  <si>
    <t>Obsypání potrubí při překopech inženýrských sítí ručně objem do 10 m3</t>
  </si>
  <si>
    <t>Odstranění tenkovrstvé omítky tl do 2 mm obroušením v rozsahu přes 50 do 100 %</t>
  </si>
  <si>
    <t>Penetrační silikátový nátěr vnějších pastovitých tenkovrstvých omítek stěn</t>
  </si>
  <si>
    <t>Tenkovrstvá silikátová rýhovaná omítka zrnitost 2,0 mm vnějších stěn</t>
  </si>
  <si>
    <t>Montáž lešení řadového trubkového lehkého bez podlah zatížení do 200 kg/m2 š od 0,6 do 0,9 m v do 10 m</t>
  </si>
  <si>
    <t>Příplatek k lešení řadovému trubkovému lehkému bez podlah do 200 kg/m2 š od 0,6 do 0,9 m v do 10 m za každý den použití</t>
  </si>
  <si>
    <t>Demontáž lešení řadového trubkového lehkého bez podlah zatížení do 200 kg/m2 š od 0,6 do 0,9 m v do 10 m</t>
  </si>
  <si>
    <t>Montáž ochranné plachty z textilie z umělých vláken</t>
  </si>
  <si>
    <t>Příplatek k ochranné plachtě za každý den použití</t>
  </si>
  <si>
    <t>Demontáž ochranné plachty z textilie z umělých vláken</t>
  </si>
  <si>
    <t>Příplatek k cenám kontaktního zateplení vnějších stěn za zesílení vyztužení základní vrstvy</t>
  </si>
  <si>
    <t>Montáž lešeňové podlahy s příčníky nebo podélníky pro trubková lešení v do 10 m</t>
  </si>
  <si>
    <t>Příplatek k lešeňové podlaze s příčníky nebo podélníky pro trubková lešení v do 10 m za každý den použití</t>
  </si>
  <si>
    <t>Demontáž lešeňové podlahy s příčníky nebo podélníky pro trubková lešení v do 10 m</t>
  </si>
  <si>
    <t>Oprava vnější vápenocementové hladké omítky složitosti 1 stěn v rozsahu přes 10 do 30 %</t>
  </si>
  <si>
    <t>Očištění vnějších ploch otryskáním sušeným křemičitým pískem</t>
  </si>
  <si>
    <t>Otlučení (osekání) vnější vápenné nebo vápenocementové omítky stupně členitosti 1 a 2 v rozsahu přes 20 do 30 %</t>
  </si>
  <si>
    <t>Rozprostření ornice tl vrstvy do 200 mm v rovině nebo ve svahu do 1:5 ručně</t>
  </si>
  <si>
    <t>Založení parkového trávníku výsevem pl do 1000 m2 v rovině a ve svahu do 1:5</t>
  </si>
  <si>
    <t>Hloubení nezapažených rýh šířky do 2000 mm v soudržných horninách třídy těžitelnosti I skupiny 3 ručně</t>
  </si>
  <si>
    <t>Vodorovné přemístění přes 9 000 do 10000 m výkopku/sypaniny z horniny třídy těžitelnosti I skupiny 1 až 3</t>
  </si>
  <si>
    <t>Hloubení nezapažených rýh šířky do 800 mm v soudržných horninách třídy těžitelnosti I skupiny 3 ručně</t>
  </si>
  <si>
    <t>Kladení dlažby z betonových dlaždic 50x50 cm na sucho na terče z umělé hmoty do výšky do 25 mm</t>
  </si>
  <si>
    <t>Montáž izolace tepelné střech plochých kladené volně 1 vrstva rohoží, pásů, dílců, desek</t>
  </si>
  <si>
    <t>Geotextilie pro ochranu, separaci a filtraci netkaná měrná hm do 200 g/m2</t>
  </si>
  <si>
    <t>Montáž kontaktního zateplení vnějších stěn lepením a mechanickým kotvením polystyrénových desek do betonu a zdiva tl přes 40 do 80 mm</t>
  </si>
  <si>
    <t>Provedení povlakové krytiny střech do 10° podkladní vrstvy pásy na sucho samolepící</t>
  </si>
  <si>
    <t>Mazanina tl přes 80 do 120 mm z betonu prostého bez zvýšených nároků na prostředí tř. C 20/25</t>
  </si>
  <si>
    <t>Provedení povlakové krytiny střech do 10° za studena lakem penetračním nebo asfaltovým</t>
  </si>
  <si>
    <t>Provedení povlakové krytiny střech do 10° pásy NAIP přitavením v plné ploše</t>
  </si>
  <si>
    <t>Provedení povlakové krytiny vytažením na konstrukce pásy samolepicími</t>
  </si>
  <si>
    <t>Provedení povlakové krytiny vytažením na konstrukce pásy přitavením NAIP</t>
  </si>
  <si>
    <t>Provedení povlakové krytiny vytažením na konstrukce za studena nátěrem penetračním</t>
  </si>
  <si>
    <t>Příplatek k vodorovnému přemístění výkopku/sypaniny z horniny třídy těžitelnosti I skupiny 1 až 3 ZKD 1000 m přes 10000 m</t>
  </si>
  <si>
    <t>Poplatek za uložení na skládce (skládkovné) zeminy a kamení kód odpadu 17 05 04</t>
  </si>
  <si>
    <t>Montáž schodišťových věží trubkových o půdorysné ploše do 10 m2 v do 10 m</t>
  </si>
  <si>
    <t>Příplatek k schodišťovým věžím trubkovým do 10 m2 v do 10 za každý den použití</t>
  </si>
  <si>
    <t>Demontáž schodišťových věží trubkových o půdorysné ploše do 10 m2 v do 10 m</t>
  </si>
  <si>
    <t>Rozebrání dlažeb při překopech komunikací pro pěší ze zámkové dlažby ručně</t>
  </si>
  <si>
    <t>Vyspravení podkladu po překopech inženýrských sítí plochy do 15 m2 kamenivem hrubým drceným tl. 150 mm</t>
  </si>
  <si>
    <t>Kladení zámkové dlažby komunikací pro pěší ručně tl 60 mm skupiny A pl do 50 m2</t>
  </si>
  <si>
    <t>Očištění zámkových dlaždic se spárováním z kameniva těženého při překopech inženýrských sítí</t>
  </si>
  <si>
    <t xml:space="preserve"> T2</t>
  </si>
  <si>
    <t xml:space="preserve"> T2/ T2.1</t>
  </si>
  <si>
    <t>Montáž izolace tepelné střech plochých kladené volně, spádová vrstva</t>
  </si>
  <si>
    <t>Montáž kontaktního zateplení vnějších stěn lepením a mechanickým kotvením polystyrénových desek do betonu a zdiva tl přes 120 do 160 mm</t>
  </si>
  <si>
    <t xml:space="preserve"> T3</t>
  </si>
  <si>
    <t xml:space="preserve"> T3/ T3.1</t>
  </si>
  <si>
    <t>Signalizační vodič DN do 150 mm na potrubí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</si>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</sst>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023" TargetMode="External" /><Relationship Id="rId2" Type="http://schemas.openxmlformats.org/officeDocument/2006/relationships/hyperlink" Target="https://podminky.urs.cz/item/CS_URS_2024_01/132212131" TargetMode="External" /><Relationship Id="rId3" Type="http://schemas.openxmlformats.org/officeDocument/2006/relationships/hyperlink" Target="https://podminky.urs.cz/item/CS_URS_2024_01/132212331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71201221" TargetMode="External" /><Relationship Id="rId7" Type="http://schemas.openxmlformats.org/officeDocument/2006/relationships/hyperlink" Target="https://podminky.urs.cz/item/CS_URS_2024_01/174112101" TargetMode="External" /><Relationship Id="rId8" Type="http://schemas.openxmlformats.org/officeDocument/2006/relationships/hyperlink" Target="https://podminky.urs.cz/item/CS_URS_2024_01/174211101" TargetMode="External" /><Relationship Id="rId9" Type="http://schemas.openxmlformats.org/officeDocument/2006/relationships/hyperlink" Target="https://podminky.urs.cz/item/CS_URS_2024_01/175112101" TargetMode="External" /><Relationship Id="rId10" Type="http://schemas.openxmlformats.org/officeDocument/2006/relationships/hyperlink" Target="https://podminky.urs.cz/item/CS_URS_2024_01/181311103" TargetMode="External" /><Relationship Id="rId11" Type="http://schemas.openxmlformats.org/officeDocument/2006/relationships/hyperlink" Target="https://podminky.urs.cz/item/CS_URS_2024_01/181411131" TargetMode="External" /><Relationship Id="rId12" Type="http://schemas.openxmlformats.org/officeDocument/2006/relationships/hyperlink" Target="https://podminky.urs.cz/item/CS_URS_2024_01/211971121" TargetMode="External" /><Relationship Id="rId13" Type="http://schemas.openxmlformats.org/officeDocument/2006/relationships/hyperlink" Target="https://podminky.urs.cz/item/CS_URS_2024_01/212572111" TargetMode="External" /><Relationship Id="rId14" Type="http://schemas.openxmlformats.org/officeDocument/2006/relationships/hyperlink" Target="https://podminky.urs.cz/item/CS_URS_2024_01/566901142" TargetMode="External" /><Relationship Id="rId15" Type="http://schemas.openxmlformats.org/officeDocument/2006/relationships/hyperlink" Target="https://podminky.urs.cz/item/CS_URS_2024_01/596211110" TargetMode="External" /><Relationship Id="rId16" Type="http://schemas.openxmlformats.org/officeDocument/2006/relationships/hyperlink" Target="https://podminky.urs.cz/item/CS_URS_2024_01/622151011" TargetMode="External" /><Relationship Id="rId17" Type="http://schemas.openxmlformats.org/officeDocument/2006/relationships/hyperlink" Target="https://podminky.urs.cz/item/CS_URS_2024_01/622211011" TargetMode="External" /><Relationship Id="rId18" Type="http://schemas.openxmlformats.org/officeDocument/2006/relationships/hyperlink" Target="https://podminky.urs.cz/item/CS_URS_2024_01/622212051" TargetMode="External" /><Relationship Id="rId19" Type="http://schemas.openxmlformats.org/officeDocument/2006/relationships/hyperlink" Target="https://podminky.urs.cz/item/CS_URS_2024_01/622212061" TargetMode="External" /><Relationship Id="rId20" Type="http://schemas.openxmlformats.org/officeDocument/2006/relationships/hyperlink" Target="https://podminky.urs.cz/item/CS_URS_2024_01/622251211" TargetMode="External" /><Relationship Id="rId21" Type="http://schemas.openxmlformats.org/officeDocument/2006/relationships/hyperlink" Target="https://podminky.urs.cz/item/CS_URS_2024_01/622252001" TargetMode="External" /><Relationship Id="rId22" Type="http://schemas.openxmlformats.org/officeDocument/2006/relationships/hyperlink" Target="https://podminky.urs.cz/item/CS_URS_2024_01/622252002" TargetMode="External" /><Relationship Id="rId23" Type="http://schemas.openxmlformats.org/officeDocument/2006/relationships/hyperlink" Target="https://podminky.urs.cz/item/CS_URS_2024_01/622325102" TargetMode="External" /><Relationship Id="rId24" Type="http://schemas.openxmlformats.org/officeDocument/2006/relationships/hyperlink" Target="https://podminky.urs.cz/item/CS_URS_2024_01/622521052" TargetMode="External" /><Relationship Id="rId25" Type="http://schemas.openxmlformats.org/officeDocument/2006/relationships/hyperlink" Target="https://podminky.urs.cz/item/CS_URS_2024_01/629991011" TargetMode="External" /><Relationship Id="rId26" Type="http://schemas.openxmlformats.org/officeDocument/2006/relationships/hyperlink" Target="https://podminky.urs.cz/item/CS_URS_2024_01/629995201" TargetMode="External" /><Relationship Id="rId27" Type="http://schemas.openxmlformats.org/officeDocument/2006/relationships/hyperlink" Target="https://podminky.urs.cz/item/CS_URS_2024_01/631311125" TargetMode="External" /><Relationship Id="rId28" Type="http://schemas.openxmlformats.org/officeDocument/2006/relationships/hyperlink" Target="https://podminky.urs.cz/item/CS_URS_2024_01/636311121" TargetMode="External" /><Relationship Id="rId29" Type="http://schemas.openxmlformats.org/officeDocument/2006/relationships/hyperlink" Target="https://podminky.urs.cz/item/CS_URS_2024_01/877275211" TargetMode="External" /><Relationship Id="rId30" Type="http://schemas.openxmlformats.org/officeDocument/2006/relationships/hyperlink" Target="https://podminky.urs.cz/item/CS_URS_2024_01/899721111" TargetMode="External" /><Relationship Id="rId31" Type="http://schemas.openxmlformats.org/officeDocument/2006/relationships/hyperlink" Target="https://podminky.urs.cz/item/CS_URS_2024_01/919726121" TargetMode="External" /><Relationship Id="rId32" Type="http://schemas.openxmlformats.org/officeDocument/2006/relationships/hyperlink" Target="https://podminky.urs.cz/item/CS_URS_2024_01/941112111" TargetMode="External" /><Relationship Id="rId33" Type="http://schemas.openxmlformats.org/officeDocument/2006/relationships/hyperlink" Target="https://podminky.urs.cz/item/CS_URS_2024_01/941112211" TargetMode="External" /><Relationship Id="rId34" Type="http://schemas.openxmlformats.org/officeDocument/2006/relationships/hyperlink" Target="https://podminky.urs.cz/item/CS_URS_2024_01/941112811" TargetMode="External" /><Relationship Id="rId35" Type="http://schemas.openxmlformats.org/officeDocument/2006/relationships/hyperlink" Target="https://podminky.urs.cz/item/CS_URS_2024_01/944611111" TargetMode="External" /><Relationship Id="rId36" Type="http://schemas.openxmlformats.org/officeDocument/2006/relationships/hyperlink" Target="https://podminky.urs.cz/item/CS_URS_2024_01/944611211" TargetMode="External" /><Relationship Id="rId37" Type="http://schemas.openxmlformats.org/officeDocument/2006/relationships/hyperlink" Target="https://podminky.urs.cz/item/CS_URS_2024_01/944611811" TargetMode="External" /><Relationship Id="rId38" Type="http://schemas.openxmlformats.org/officeDocument/2006/relationships/hyperlink" Target="https://podminky.urs.cz/item/CS_URS_2024_01/949211111" TargetMode="External" /><Relationship Id="rId39" Type="http://schemas.openxmlformats.org/officeDocument/2006/relationships/hyperlink" Target="https://podminky.urs.cz/item/CS_URS_2024_01/949211211" TargetMode="External" /><Relationship Id="rId40" Type="http://schemas.openxmlformats.org/officeDocument/2006/relationships/hyperlink" Target="https://podminky.urs.cz/item/CS_URS_2024_01/949211811" TargetMode="External" /><Relationship Id="rId41" Type="http://schemas.openxmlformats.org/officeDocument/2006/relationships/hyperlink" Target="https://podminky.urs.cz/item/CS_URS_2024_01/949411111" TargetMode="External" /><Relationship Id="rId42" Type="http://schemas.openxmlformats.org/officeDocument/2006/relationships/hyperlink" Target="https://podminky.urs.cz/item/CS_URS_2024_01/949411211" TargetMode="External" /><Relationship Id="rId43" Type="http://schemas.openxmlformats.org/officeDocument/2006/relationships/hyperlink" Target="https://podminky.urs.cz/item/CS_URS_2024_01/949411811" TargetMode="External" /><Relationship Id="rId44" Type="http://schemas.openxmlformats.org/officeDocument/2006/relationships/hyperlink" Target="https://podminky.urs.cz/item/CS_URS_2024_01/952901111" TargetMode="External" /><Relationship Id="rId45" Type="http://schemas.openxmlformats.org/officeDocument/2006/relationships/hyperlink" Target="https://podminky.urs.cz/item/CS_URS_2024_01/965042141" TargetMode="External" /><Relationship Id="rId46" Type="http://schemas.openxmlformats.org/officeDocument/2006/relationships/hyperlink" Target="https://podminky.urs.cz/item/CS_URS_2024_01/965042241" TargetMode="External" /><Relationship Id="rId47" Type="http://schemas.openxmlformats.org/officeDocument/2006/relationships/hyperlink" Target="https://podminky.urs.cz/item/CS_URS_2024_01/965045111" TargetMode="External" /><Relationship Id="rId48" Type="http://schemas.openxmlformats.org/officeDocument/2006/relationships/hyperlink" Target="https://podminky.urs.cz/item/CS_URS_2024_01/965049112" TargetMode="External" /><Relationship Id="rId49" Type="http://schemas.openxmlformats.org/officeDocument/2006/relationships/hyperlink" Target="https://podminky.urs.cz/item/CS_URS_2024_01/965081213" TargetMode="External" /><Relationship Id="rId50" Type="http://schemas.openxmlformats.org/officeDocument/2006/relationships/hyperlink" Target="https://podminky.urs.cz/item/CS_URS_2024_01/965081611" TargetMode="External" /><Relationship Id="rId51" Type="http://schemas.openxmlformats.org/officeDocument/2006/relationships/hyperlink" Target="https://podminky.urs.cz/item/CS_URS_2024_01/966080101" TargetMode="External" /><Relationship Id="rId52" Type="http://schemas.openxmlformats.org/officeDocument/2006/relationships/hyperlink" Target="https://podminky.urs.cz/item/CS_URS_2024_01/966080103" TargetMode="External" /><Relationship Id="rId53" Type="http://schemas.openxmlformats.org/officeDocument/2006/relationships/hyperlink" Target="https://podminky.urs.cz/item/CS_URS_2024_01/977151119" TargetMode="External" /><Relationship Id="rId54" Type="http://schemas.openxmlformats.org/officeDocument/2006/relationships/hyperlink" Target="https://podminky.urs.cz/item/CS_URS_2024_01/978015341" TargetMode="External" /><Relationship Id="rId55" Type="http://schemas.openxmlformats.org/officeDocument/2006/relationships/hyperlink" Target="https://podminky.urs.cz/item/CS_URS_2024_01/978035117" TargetMode="External" /><Relationship Id="rId56" Type="http://schemas.openxmlformats.org/officeDocument/2006/relationships/hyperlink" Target="https://podminky.urs.cz/item/CS_URS_2024_01/978059611" TargetMode="External" /><Relationship Id="rId57" Type="http://schemas.openxmlformats.org/officeDocument/2006/relationships/hyperlink" Target="https://podminky.urs.cz/item/CS_URS_2024_01/979051121" TargetMode="External" /><Relationship Id="rId58" Type="http://schemas.openxmlformats.org/officeDocument/2006/relationships/hyperlink" Target="https://podminky.urs.cz/item/CS_URS_2024_01/997013152" TargetMode="External" /><Relationship Id="rId59" Type="http://schemas.openxmlformats.org/officeDocument/2006/relationships/hyperlink" Target="https://podminky.urs.cz/item/CS_URS_2024_01/997013501" TargetMode="External" /><Relationship Id="rId60" Type="http://schemas.openxmlformats.org/officeDocument/2006/relationships/hyperlink" Target="https://podminky.urs.cz/item/CS_URS_2024_01/997013509" TargetMode="External" /><Relationship Id="rId61" Type="http://schemas.openxmlformats.org/officeDocument/2006/relationships/hyperlink" Target="https://podminky.urs.cz/item/CS_URS_2024_01/997013601" TargetMode="External" /><Relationship Id="rId62" Type="http://schemas.openxmlformats.org/officeDocument/2006/relationships/hyperlink" Target="https://podminky.urs.cz/item/CS_URS_2024_01/997013602" TargetMode="External" /><Relationship Id="rId63" Type="http://schemas.openxmlformats.org/officeDocument/2006/relationships/hyperlink" Target="https://podminky.urs.cz/item/CS_URS_2024_01/997013609" TargetMode="External" /><Relationship Id="rId64" Type="http://schemas.openxmlformats.org/officeDocument/2006/relationships/hyperlink" Target="https://podminky.urs.cz/item/CS_URS_2024_01/997013631" TargetMode="External" /><Relationship Id="rId65" Type="http://schemas.openxmlformats.org/officeDocument/2006/relationships/hyperlink" Target="https://podminky.urs.cz/item/CS_URS_2024_01/997013645" TargetMode="External" /><Relationship Id="rId66" Type="http://schemas.openxmlformats.org/officeDocument/2006/relationships/hyperlink" Target="https://podminky.urs.cz/item/CS_URS_2024_01/997013813" TargetMode="External" /><Relationship Id="rId67" Type="http://schemas.openxmlformats.org/officeDocument/2006/relationships/hyperlink" Target="https://podminky.urs.cz/item/CS_URS_2024_01/998011009" TargetMode="External" /><Relationship Id="rId68" Type="http://schemas.openxmlformats.org/officeDocument/2006/relationships/hyperlink" Target="https://podminky.urs.cz/item/CS_URS_2024_01/712300843" TargetMode="External" /><Relationship Id="rId69" Type="http://schemas.openxmlformats.org/officeDocument/2006/relationships/hyperlink" Target="https://podminky.urs.cz/item/CS_URS_2024_01/712311101" TargetMode="External" /><Relationship Id="rId70" Type="http://schemas.openxmlformats.org/officeDocument/2006/relationships/hyperlink" Target="https://podminky.urs.cz/item/CS_URS_2024_01/712331111" TargetMode="External" /><Relationship Id="rId71" Type="http://schemas.openxmlformats.org/officeDocument/2006/relationships/hyperlink" Target="https://podminky.urs.cz/item/CS_URS_2024_01/712331801" TargetMode="External" /><Relationship Id="rId72" Type="http://schemas.openxmlformats.org/officeDocument/2006/relationships/hyperlink" Target="https://podminky.urs.cz/item/CS_URS_2024_01/712340831" TargetMode="External" /><Relationship Id="rId73" Type="http://schemas.openxmlformats.org/officeDocument/2006/relationships/hyperlink" Target="https://podminky.urs.cz/item/CS_URS_2024_01/712341559" TargetMode="External" /><Relationship Id="rId74" Type="http://schemas.openxmlformats.org/officeDocument/2006/relationships/hyperlink" Target="https://podminky.urs.cz/item/CS_URS_2024_01/712361801" TargetMode="External" /><Relationship Id="rId75" Type="http://schemas.openxmlformats.org/officeDocument/2006/relationships/hyperlink" Target="https://podminky.urs.cz/item/CS_URS_2024_01/712800843" TargetMode="External" /><Relationship Id="rId76" Type="http://schemas.openxmlformats.org/officeDocument/2006/relationships/hyperlink" Target="https://podminky.urs.cz/item/CS_URS_2024_01/712811101" TargetMode="External" /><Relationship Id="rId77" Type="http://schemas.openxmlformats.org/officeDocument/2006/relationships/hyperlink" Target="https://podminky.urs.cz/item/CS_URS_2024_01/712831801" TargetMode="External" /><Relationship Id="rId78" Type="http://schemas.openxmlformats.org/officeDocument/2006/relationships/hyperlink" Target="https://podminky.urs.cz/item/CS_URS_2024_01/712840861" TargetMode="External" /><Relationship Id="rId79" Type="http://schemas.openxmlformats.org/officeDocument/2006/relationships/hyperlink" Target="https://podminky.urs.cz/item/CS_URS_2024_01/712841559" TargetMode="External" /><Relationship Id="rId80" Type="http://schemas.openxmlformats.org/officeDocument/2006/relationships/hyperlink" Target="https://podminky.urs.cz/item/CS_URS_2024_01/712861803" TargetMode="External" /><Relationship Id="rId81" Type="http://schemas.openxmlformats.org/officeDocument/2006/relationships/hyperlink" Target="https://podminky.urs.cz/item/CS_URS_2024_01/712998004" TargetMode="External" /><Relationship Id="rId82" Type="http://schemas.openxmlformats.org/officeDocument/2006/relationships/hyperlink" Target="https://podminky.urs.cz/item/CS_URS_2024_01/998712112" TargetMode="External" /><Relationship Id="rId83" Type="http://schemas.openxmlformats.org/officeDocument/2006/relationships/hyperlink" Target="https://podminky.urs.cz/item/CS_URS_2024_01/713140824" TargetMode="External" /><Relationship Id="rId84" Type="http://schemas.openxmlformats.org/officeDocument/2006/relationships/hyperlink" Target="https://podminky.urs.cz/item/CS_URS_2024_01/713141151" TargetMode="External" /><Relationship Id="rId85" Type="http://schemas.openxmlformats.org/officeDocument/2006/relationships/hyperlink" Target="https://podminky.urs.cz/item/CS_URS_2024_01/998713112" TargetMode="External" /><Relationship Id="rId86" Type="http://schemas.openxmlformats.org/officeDocument/2006/relationships/hyperlink" Target="https://podminky.urs.cz/item/CS_URS_2024_01/721249102" TargetMode="External" /><Relationship Id="rId87" Type="http://schemas.openxmlformats.org/officeDocument/2006/relationships/hyperlink" Target="https://podminky.urs.cz/item/CS_URS_2024_01/998721111" TargetMode="External" /><Relationship Id="rId88" Type="http://schemas.openxmlformats.org/officeDocument/2006/relationships/hyperlink" Target="https://podminky.urs.cz/item/CS_URS_2024_01/764002841" TargetMode="External" /><Relationship Id="rId89" Type="http://schemas.openxmlformats.org/officeDocument/2006/relationships/hyperlink" Target="https://podminky.urs.cz/item/CS_URS_2024_01/764004801" TargetMode="External" /><Relationship Id="rId90" Type="http://schemas.openxmlformats.org/officeDocument/2006/relationships/hyperlink" Target="https://podminky.urs.cz/item/CS_URS_2024_01/998764112" TargetMode="External" /><Relationship Id="rId9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22151011" TargetMode="External" /><Relationship Id="rId2" Type="http://schemas.openxmlformats.org/officeDocument/2006/relationships/hyperlink" Target="https://podminky.urs.cz/item/CS_URS_2024_01/622211031" TargetMode="External" /><Relationship Id="rId3" Type="http://schemas.openxmlformats.org/officeDocument/2006/relationships/hyperlink" Target="https://podminky.urs.cz/item/CS_URS_2024_01/622212001" TargetMode="External" /><Relationship Id="rId4" Type="http://schemas.openxmlformats.org/officeDocument/2006/relationships/hyperlink" Target="https://podminky.urs.cz/item/CS_URS_2024_01/622212051" TargetMode="External" /><Relationship Id="rId5" Type="http://schemas.openxmlformats.org/officeDocument/2006/relationships/hyperlink" Target="https://podminky.urs.cz/item/CS_URS_2024_01/622212061" TargetMode="External" /><Relationship Id="rId6" Type="http://schemas.openxmlformats.org/officeDocument/2006/relationships/hyperlink" Target="https://podminky.urs.cz/item/CS_URS_2024_01/622251211" TargetMode="External" /><Relationship Id="rId7" Type="http://schemas.openxmlformats.org/officeDocument/2006/relationships/hyperlink" Target="https://podminky.urs.cz/item/CS_URS_2024_01/622252001" TargetMode="External" /><Relationship Id="rId8" Type="http://schemas.openxmlformats.org/officeDocument/2006/relationships/hyperlink" Target="https://podminky.urs.cz/item/CS_URS_2024_01/622252002" TargetMode="External" /><Relationship Id="rId9" Type="http://schemas.openxmlformats.org/officeDocument/2006/relationships/hyperlink" Target="https://podminky.urs.cz/item/CS_URS_2024_01/622325102" TargetMode="External" /><Relationship Id="rId10" Type="http://schemas.openxmlformats.org/officeDocument/2006/relationships/hyperlink" Target="https://podminky.urs.cz/item/CS_URS_2024_01/622521052" TargetMode="External" /><Relationship Id="rId11" Type="http://schemas.openxmlformats.org/officeDocument/2006/relationships/hyperlink" Target="https://podminky.urs.cz/item/CS_URS_2024_01/629991011" TargetMode="External" /><Relationship Id="rId12" Type="http://schemas.openxmlformats.org/officeDocument/2006/relationships/hyperlink" Target="https://podminky.urs.cz/item/CS_URS_2024_01/629995201" TargetMode="External" /><Relationship Id="rId13" Type="http://schemas.openxmlformats.org/officeDocument/2006/relationships/hyperlink" Target="https://podminky.urs.cz/item/CS_URS_2024_01/636311121" TargetMode="External" /><Relationship Id="rId14" Type="http://schemas.openxmlformats.org/officeDocument/2006/relationships/hyperlink" Target="https://podminky.urs.cz/item/CS_URS_2024_01/919726121" TargetMode="External" /><Relationship Id="rId15" Type="http://schemas.openxmlformats.org/officeDocument/2006/relationships/hyperlink" Target="https://podminky.urs.cz/item/CS_URS_2024_01/941112111" TargetMode="External" /><Relationship Id="rId16" Type="http://schemas.openxmlformats.org/officeDocument/2006/relationships/hyperlink" Target="https://podminky.urs.cz/item/CS_URS_2024_01/941112211" TargetMode="External" /><Relationship Id="rId17" Type="http://schemas.openxmlformats.org/officeDocument/2006/relationships/hyperlink" Target="https://podminky.urs.cz/item/CS_URS_2024_01/941112811" TargetMode="External" /><Relationship Id="rId18" Type="http://schemas.openxmlformats.org/officeDocument/2006/relationships/hyperlink" Target="https://podminky.urs.cz/item/CS_URS_2024_01/944611111" TargetMode="External" /><Relationship Id="rId19" Type="http://schemas.openxmlformats.org/officeDocument/2006/relationships/hyperlink" Target="https://podminky.urs.cz/item/CS_URS_2024_01/944611211" TargetMode="External" /><Relationship Id="rId20" Type="http://schemas.openxmlformats.org/officeDocument/2006/relationships/hyperlink" Target="https://podminky.urs.cz/item/CS_URS_2024_01/944611811" TargetMode="External" /><Relationship Id="rId21" Type="http://schemas.openxmlformats.org/officeDocument/2006/relationships/hyperlink" Target="https://podminky.urs.cz/item/CS_URS_2024_01/949211111" TargetMode="External" /><Relationship Id="rId22" Type="http://schemas.openxmlformats.org/officeDocument/2006/relationships/hyperlink" Target="https://podminky.urs.cz/item/CS_URS_2024_01/949211211" TargetMode="External" /><Relationship Id="rId23" Type="http://schemas.openxmlformats.org/officeDocument/2006/relationships/hyperlink" Target="https://podminky.urs.cz/item/CS_URS_2024_01/949211811" TargetMode="External" /><Relationship Id="rId24" Type="http://schemas.openxmlformats.org/officeDocument/2006/relationships/hyperlink" Target="https://podminky.urs.cz/item/CS_URS_2024_01/949411111" TargetMode="External" /><Relationship Id="rId25" Type="http://schemas.openxmlformats.org/officeDocument/2006/relationships/hyperlink" Target="https://podminky.urs.cz/item/CS_URS_2024_01/949411211" TargetMode="External" /><Relationship Id="rId26" Type="http://schemas.openxmlformats.org/officeDocument/2006/relationships/hyperlink" Target="https://podminky.urs.cz/item/CS_URS_2024_01/949411811" TargetMode="External" /><Relationship Id="rId27" Type="http://schemas.openxmlformats.org/officeDocument/2006/relationships/hyperlink" Target="https://podminky.urs.cz/item/CS_URS_2024_01/952901111" TargetMode="External" /><Relationship Id="rId28" Type="http://schemas.openxmlformats.org/officeDocument/2006/relationships/hyperlink" Target="https://podminky.urs.cz/item/CS_URS_2024_01/965042241" TargetMode="External" /><Relationship Id="rId29" Type="http://schemas.openxmlformats.org/officeDocument/2006/relationships/hyperlink" Target="https://podminky.urs.cz/item/CS_URS_2024_01/965045111" TargetMode="External" /><Relationship Id="rId30" Type="http://schemas.openxmlformats.org/officeDocument/2006/relationships/hyperlink" Target="https://podminky.urs.cz/item/CS_URS_2024_01/965049112" TargetMode="External" /><Relationship Id="rId31" Type="http://schemas.openxmlformats.org/officeDocument/2006/relationships/hyperlink" Target="https://podminky.urs.cz/item/CS_URS_2024_01/965081213" TargetMode="External" /><Relationship Id="rId32" Type="http://schemas.openxmlformats.org/officeDocument/2006/relationships/hyperlink" Target="https://podminky.urs.cz/item/CS_URS_2024_01/965081611" TargetMode="External" /><Relationship Id="rId33" Type="http://schemas.openxmlformats.org/officeDocument/2006/relationships/hyperlink" Target="https://podminky.urs.cz/item/CS_URS_2024_01/966080101" TargetMode="External" /><Relationship Id="rId34" Type="http://schemas.openxmlformats.org/officeDocument/2006/relationships/hyperlink" Target="https://podminky.urs.cz/item/CS_URS_2024_01/966080105" TargetMode="External" /><Relationship Id="rId35" Type="http://schemas.openxmlformats.org/officeDocument/2006/relationships/hyperlink" Target="https://podminky.urs.cz/item/CS_URS_2024_01/978015341" TargetMode="External" /><Relationship Id="rId36" Type="http://schemas.openxmlformats.org/officeDocument/2006/relationships/hyperlink" Target="https://podminky.urs.cz/item/CS_URS_2024_01/978035117" TargetMode="External" /><Relationship Id="rId37" Type="http://schemas.openxmlformats.org/officeDocument/2006/relationships/hyperlink" Target="https://podminky.urs.cz/item/CS_URS_2024_01/997013152" TargetMode="External" /><Relationship Id="rId38" Type="http://schemas.openxmlformats.org/officeDocument/2006/relationships/hyperlink" Target="https://podminky.urs.cz/item/CS_URS_2024_01/997013501" TargetMode="External" /><Relationship Id="rId39" Type="http://schemas.openxmlformats.org/officeDocument/2006/relationships/hyperlink" Target="https://podminky.urs.cz/item/CS_URS_2024_01/997013509" TargetMode="External" /><Relationship Id="rId40" Type="http://schemas.openxmlformats.org/officeDocument/2006/relationships/hyperlink" Target="https://podminky.urs.cz/item/CS_URS_2024_01/997013601" TargetMode="External" /><Relationship Id="rId41" Type="http://schemas.openxmlformats.org/officeDocument/2006/relationships/hyperlink" Target="https://podminky.urs.cz/item/CS_URS_2024_01/997013602" TargetMode="External" /><Relationship Id="rId42" Type="http://schemas.openxmlformats.org/officeDocument/2006/relationships/hyperlink" Target="https://podminky.urs.cz/item/CS_URS_2024_01/997013609" TargetMode="External" /><Relationship Id="rId43" Type="http://schemas.openxmlformats.org/officeDocument/2006/relationships/hyperlink" Target="https://podminky.urs.cz/item/CS_URS_2024_01/997013631" TargetMode="External" /><Relationship Id="rId44" Type="http://schemas.openxmlformats.org/officeDocument/2006/relationships/hyperlink" Target="https://podminky.urs.cz/item/CS_URS_2024_01/997013645" TargetMode="External" /><Relationship Id="rId45" Type="http://schemas.openxmlformats.org/officeDocument/2006/relationships/hyperlink" Target="https://podminky.urs.cz/item/CS_URS_2024_01/997013813" TargetMode="External" /><Relationship Id="rId46" Type="http://schemas.openxmlformats.org/officeDocument/2006/relationships/hyperlink" Target="https://podminky.urs.cz/item/CS_URS_2024_01/998011008" TargetMode="External" /><Relationship Id="rId47" Type="http://schemas.openxmlformats.org/officeDocument/2006/relationships/hyperlink" Target="https://podminky.urs.cz/item/CS_URS_2024_01/712300843" TargetMode="External" /><Relationship Id="rId48" Type="http://schemas.openxmlformats.org/officeDocument/2006/relationships/hyperlink" Target="https://podminky.urs.cz/item/CS_URS_2024_01/712311101" TargetMode="External" /><Relationship Id="rId49" Type="http://schemas.openxmlformats.org/officeDocument/2006/relationships/hyperlink" Target="https://podminky.urs.cz/item/CS_URS_2024_01/712331111" TargetMode="External" /><Relationship Id="rId50" Type="http://schemas.openxmlformats.org/officeDocument/2006/relationships/hyperlink" Target="https://podminky.urs.cz/item/CS_URS_2024_01/712331801" TargetMode="External" /><Relationship Id="rId51" Type="http://schemas.openxmlformats.org/officeDocument/2006/relationships/hyperlink" Target="https://podminky.urs.cz/item/CS_URS_2024_01/712341559" TargetMode="External" /><Relationship Id="rId52" Type="http://schemas.openxmlformats.org/officeDocument/2006/relationships/hyperlink" Target="https://podminky.urs.cz/item/CS_URS_2024_01/712361801" TargetMode="External" /><Relationship Id="rId53" Type="http://schemas.openxmlformats.org/officeDocument/2006/relationships/hyperlink" Target="https://podminky.urs.cz/item/CS_URS_2024_01/712800843" TargetMode="External" /><Relationship Id="rId54" Type="http://schemas.openxmlformats.org/officeDocument/2006/relationships/hyperlink" Target="https://podminky.urs.cz/item/CS_URS_2024_01/712811101" TargetMode="External" /><Relationship Id="rId55" Type="http://schemas.openxmlformats.org/officeDocument/2006/relationships/hyperlink" Target="https://podminky.urs.cz/item/CS_URS_2024_01/712831801" TargetMode="External" /><Relationship Id="rId56" Type="http://schemas.openxmlformats.org/officeDocument/2006/relationships/hyperlink" Target="https://podminky.urs.cz/item/CS_URS_2024_01/712840861" TargetMode="External" /><Relationship Id="rId57" Type="http://schemas.openxmlformats.org/officeDocument/2006/relationships/hyperlink" Target="https://podminky.urs.cz/item/CS_URS_2024_01/712841559" TargetMode="External" /><Relationship Id="rId58" Type="http://schemas.openxmlformats.org/officeDocument/2006/relationships/hyperlink" Target="https://podminky.urs.cz/item/CS_URS_2024_01/712861803" TargetMode="External" /><Relationship Id="rId59" Type="http://schemas.openxmlformats.org/officeDocument/2006/relationships/hyperlink" Target="https://podminky.urs.cz/item/CS_URS_2024_01/998712111" TargetMode="External" /><Relationship Id="rId60" Type="http://schemas.openxmlformats.org/officeDocument/2006/relationships/hyperlink" Target="https://podminky.urs.cz/item/CS_URS_2024_01/713140824" TargetMode="External" /><Relationship Id="rId61" Type="http://schemas.openxmlformats.org/officeDocument/2006/relationships/hyperlink" Target="https://podminky.urs.cz/item/CS_URS_2024_01/713141151" TargetMode="External" /><Relationship Id="rId62" Type="http://schemas.openxmlformats.org/officeDocument/2006/relationships/hyperlink" Target="https://podminky.urs.cz/item/CS_URS_2024_01/713141311" TargetMode="External" /><Relationship Id="rId63" Type="http://schemas.openxmlformats.org/officeDocument/2006/relationships/hyperlink" Target="https://podminky.urs.cz/item/CS_URS_2024_01/998713111" TargetMode="External" /><Relationship Id="rId64" Type="http://schemas.openxmlformats.org/officeDocument/2006/relationships/hyperlink" Target="https://podminky.urs.cz/item/CS_URS_2024_01/764002811" TargetMode="External" /><Relationship Id="rId65" Type="http://schemas.openxmlformats.org/officeDocument/2006/relationships/hyperlink" Target="https://podminky.urs.cz/item/CS_URS_2024_01/764002841" TargetMode="External" /><Relationship Id="rId66" Type="http://schemas.openxmlformats.org/officeDocument/2006/relationships/hyperlink" Target="https://podminky.urs.cz/item/CS_URS_2024_01/764004801" TargetMode="External" /><Relationship Id="rId67" Type="http://schemas.openxmlformats.org/officeDocument/2006/relationships/hyperlink" Target="https://podminky.urs.cz/item/CS_URS_2024_01/998764111" TargetMode="External" /><Relationship Id="rId68" Type="http://schemas.openxmlformats.org/officeDocument/2006/relationships/hyperlink" Target="https://podminky.urs.cz/item/CS_URS_2024_01/998767111" TargetMode="External" /><Relationship Id="rId6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53961213" TargetMode="External" /><Relationship Id="rId2" Type="http://schemas.openxmlformats.org/officeDocument/2006/relationships/hyperlink" Target="https://podminky.urs.cz/item/CS_URS_2024_01/997013151" TargetMode="External" /><Relationship Id="rId3" Type="http://schemas.openxmlformats.org/officeDocument/2006/relationships/hyperlink" Target="https://podminky.urs.cz/item/CS_URS_2024_01/998011008" TargetMode="External" /><Relationship Id="rId4" Type="http://schemas.openxmlformats.org/officeDocument/2006/relationships/hyperlink" Target="https://podminky.urs.cz/item/CS_URS_2024_01/767161119" TargetMode="External" /><Relationship Id="rId5" Type="http://schemas.openxmlformats.org/officeDocument/2006/relationships/hyperlink" Target="https://podminky.urs.cz/item/CS_URS_2024_01/767161814" TargetMode="External" /><Relationship Id="rId6" Type="http://schemas.openxmlformats.org/officeDocument/2006/relationships/hyperlink" Target="https://podminky.urs.cz/item/CS_URS_2024_01/9987671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023" TargetMode="External" /><Relationship Id="rId2" Type="http://schemas.openxmlformats.org/officeDocument/2006/relationships/hyperlink" Target="https://podminky.urs.cz/item/CS_URS_2024_01/132212131" TargetMode="External" /><Relationship Id="rId3" Type="http://schemas.openxmlformats.org/officeDocument/2006/relationships/hyperlink" Target="https://podminky.urs.cz/item/CS_URS_2024_01/132212331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71201221" TargetMode="External" /><Relationship Id="rId7" Type="http://schemas.openxmlformats.org/officeDocument/2006/relationships/hyperlink" Target="https://podminky.urs.cz/item/CS_URS_2024_01/174112101" TargetMode="External" /><Relationship Id="rId8" Type="http://schemas.openxmlformats.org/officeDocument/2006/relationships/hyperlink" Target="https://podminky.urs.cz/item/CS_URS_2024_01/174211101" TargetMode="External" /><Relationship Id="rId9" Type="http://schemas.openxmlformats.org/officeDocument/2006/relationships/hyperlink" Target="https://podminky.urs.cz/item/CS_URS_2024_01/175112101" TargetMode="External" /><Relationship Id="rId10" Type="http://schemas.openxmlformats.org/officeDocument/2006/relationships/hyperlink" Target="https://podminky.urs.cz/item/CS_URS_2024_01/181311103" TargetMode="External" /><Relationship Id="rId11" Type="http://schemas.openxmlformats.org/officeDocument/2006/relationships/hyperlink" Target="https://podminky.urs.cz/item/CS_URS_2024_01/181411131" TargetMode="External" /><Relationship Id="rId12" Type="http://schemas.openxmlformats.org/officeDocument/2006/relationships/hyperlink" Target="https://podminky.urs.cz/item/CS_URS_2024_01/211971121" TargetMode="External" /><Relationship Id="rId13" Type="http://schemas.openxmlformats.org/officeDocument/2006/relationships/hyperlink" Target="https://podminky.urs.cz/item/CS_URS_2024_01/212572111" TargetMode="External" /><Relationship Id="rId14" Type="http://schemas.openxmlformats.org/officeDocument/2006/relationships/hyperlink" Target="https://podminky.urs.cz/item/CS_URS_2024_01/566901142" TargetMode="External" /><Relationship Id="rId15" Type="http://schemas.openxmlformats.org/officeDocument/2006/relationships/hyperlink" Target="https://podminky.urs.cz/item/CS_URS_2024_01/596211110" TargetMode="External" /><Relationship Id="rId16" Type="http://schemas.openxmlformats.org/officeDocument/2006/relationships/hyperlink" Target="https://podminky.urs.cz/item/CS_URS_2024_01/622151011" TargetMode="External" /><Relationship Id="rId17" Type="http://schemas.openxmlformats.org/officeDocument/2006/relationships/hyperlink" Target="https://podminky.urs.cz/item/CS_URS_2024_01/622211031" TargetMode="External" /><Relationship Id="rId18" Type="http://schemas.openxmlformats.org/officeDocument/2006/relationships/hyperlink" Target="https://podminky.urs.cz/item/CS_URS_2024_01/622212051" TargetMode="External" /><Relationship Id="rId19" Type="http://schemas.openxmlformats.org/officeDocument/2006/relationships/hyperlink" Target="https://podminky.urs.cz/item/CS_URS_2024_01/622212061" TargetMode="External" /><Relationship Id="rId20" Type="http://schemas.openxmlformats.org/officeDocument/2006/relationships/hyperlink" Target="https://podminky.urs.cz/item/CS_URS_2024_01/622251211" TargetMode="External" /><Relationship Id="rId21" Type="http://schemas.openxmlformats.org/officeDocument/2006/relationships/hyperlink" Target="https://podminky.urs.cz/item/CS_URS_2024_01/622252001" TargetMode="External" /><Relationship Id="rId22" Type="http://schemas.openxmlformats.org/officeDocument/2006/relationships/hyperlink" Target="https://podminky.urs.cz/item/CS_URS_2024_01/622252002" TargetMode="External" /><Relationship Id="rId23" Type="http://schemas.openxmlformats.org/officeDocument/2006/relationships/hyperlink" Target="https://podminky.urs.cz/item/CS_URS_2024_01/622325102" TargetMode="External" /><Relationship Id="rId24" Type="http://schemas.openxmlformats.org/officeDocument/2006/relationships/hyperlink" Target="https://podminky.urs.cz/item/CS_URS_2024_01/622521052" TargetMode="External" /><Relationship Id="rId25" Type="http://schemas.openxmlformats.org/officeDocument/2006/relationships/hyperlink" Target="https://podminky.urs.cz/item/CS_URS_2024_01/629991011" TargetMode="External" /><Relationship Id="rId26" Type="http://schemas.openxmlformats.org/officeDocument/2006/relationships/hyperlink" Target="https://podminky.urs.cz/item/CS_URS_2024_01/629995201" TargetMode="External" /><Relationship Id="rId27" Type="http://schemas.openxmlformats.org/officeDocument/2006/relationships/hyperlink" Target="https://podminky.urs.cz/item/CS_URS_2024_01/636311121" TargetMode="External" /><Relationship Id="rId28" Type="http://schemas.openxmlformats.org/officeDocument/2006/relationships/hyperlink" Target="https://podminky.urs.cz/item/CS_URS_2024_01/877275211" TargetMode="External" /><Relationship Id="rId29" Type="http://schemas.openxmlformats.org/officeDocument/2006/relationships/hyperlink" Target="https://podminky.urs.cz/item/CS_URS_2024_01/899721111" TargetMode="External" /><Relationship Id="rId30" Type="http://schemas.openxmlformats.org/officeDocument/2006/relationships/hyperlink" Target="https://podminky.urs.cz/item/CS_URS_2024_01/919726121" TargetMode="External" /><Relationship Id="rId31" Type="http://schemas.openxmlformats.org/officeDocument/2006/relationships/hyperlink" Target="https://podminky.urs.cz/item/CS_URS_2024_01/941112111" TargetMode="External" /><Relationship Id="rId32" Type="http://schemas.openxmlformats.org/officeDocument/2006/relationships/hyperlink" Target="https://podminky.urs.cz/item/CS_URS_2024_01/941112211" TargetMode="External" /><Relationship Id="rId33" Type="http://schemas.openxmlformats.org/officeDocument/2006/relationships/hyperlink" Target="https://podminky.urs.cz/item/CS_URS_2024_01/941112811" TargetMode="External" /><Relationship Id="rId34" Type="http://schemas.openxmlformats.org/officeDocument/2006/relationships/hyperlink" Target="https://podminky.urs.cz/item/CS_URS_2024_01/944611111" TargetMode="External" /><Relationship Id="rId35" Type="http://schemas.openxmlformats.org/officeDocument/2006/relationships/hyperlink" Target="https://podminky.urs.cz/item/CS_URS_2024_01/944611211" TargetMode="External" /><Relationship Id="rId36" Type="http://schemas.openxmlformats.org/officeDocument/2006/relationships/hyperlink" Target="https://podminky.urs.cz/item/CS_URS_2024_01/944611811" TargetMode="External" /><Relationship Id="rId37" Type="http://schemas.openxmlformats.org/officeDocument/2006/relationships/hyperlink" Target="https://podminky.urs.cz/item/CS_URS_2024_01/949211111" TargetMode="External" /><Relationship Id="rId38" Type="http://schemas.openxmlformats.org/officeDocument/2006/relationships/hyperlink" Target="https://podminky.urs.cz/item/CS_URS_2024_01/949211211" TargetMode="External" /><Relationship Id="rId39" Type="http://schemas.openxmlformats.org/officeDocument/2006/relationships/hyperlink" Target="https://podminky.urs.cz/item/CS_URS_2024_01/949211811" TargetMode="External" /><Relationship Id="rId40" Type="http://schemas.openxmlformats.org/officeDocument/2006/relationships/hyperlink" Target="https://podminky.urs.cz/item/CS_URS_2024_01/952901111" TargetMode="External" /><Relationship Id="rId41" Type="http://schemas.openxmlformats.org/officeDocument/2006/relationships/hyperlink" Target="https://podminky.urs.cz/item/CS_URS_2024_01/965042241" TargetMode="External" /><Relationship Id="rId42" Type="http://schemas.openxmlformats.org/officeDocument/2006/relationships/hyperlink" Target="https://podminky.urs.cz/item/CS_URS_2024_01/965045111" TargetMode="External" /><Relationship Id="rId43" Type="http://schemas.openxmlformats.org/officeDocument/2006/relationships/hyperlink" Target="https://podminky.urs.cz/item/CS_URS_2024_01/965049112" TargetMode="External" /><Relationship Id="rId44" Type="http://schemas.openxmlformats.org/officeDocument/2006/relationships/hyperlink" Target="https://podminky.urs.cz/item/CS_URS_2024_01/965081213" TargetMode="External" /><Relationship Id="rId45" Type="http://schemas.openxmlformats.org/officeDocument/2006/relationships/hyperlink" Target="https://podminky.urs.cz/item/CS_URS_2024_01/965081611" TargetMode="External" /><Relationship Id="rId46" Type="http://schemas.openxmlformats.org/officeDocument/2006/relationships/hyperlink" Target="https://podminky.urs.cz/item/CS_URS_2024_01/966080101" TargetMode="External" /><Relationship Id="rId47" Type="http://schemas.openxmlformats.org/officeDocument/2006/relationships/hyperlink" Target="https://podminky.urs.cz/item/CS_URS_2024_01/966080105" TargetMode="External" /><Relationship Id="rId48" Type="http://schemas.openxmlformats.org/officeDocument/2006/relationships/hyperlink" Target="https://podminky.urs.cz/item/CS_URS_2024_01/978015341" TargetMode="External" /><Relationship Id="rId49" Type="http://schemas.openxmlformats.org/officeDocument/2006/relationships/hyperlink" Target="https://podminky.urs.cz/item/CS_URS_2024_01/978035117" TargetMode="External" /><Relationship Id="rId50" Type="http://schemas.openxmlformats.org/officeDocument/2006/relationships/hyperlink" Target="https://podminky.urs.cz/item/CS_URS_2024_01/979051121" TargetMode="External" /><Relationship Id="rId51" Type="http://schemas.openxmlformats.org/officeDocument/2006/relationships/hyperlink" Target="https://podminky.urs.cz/item/CS_URS_2024_01/997013152" TargetMode="External" /><Relationship Id="rId52" Type="http://schemas.openxmlformats.org/officeDocument/2006/relationships/hyperlink" Target="https://podminky.urs.cz/item/CS_URS_2024_01/997013501" TargetMode="External" /><Relationship Id="rId53" Type="http://schemas.openxmlformats.org/officeDocument/2006/relationships/hyperlink" Target="https://podminky.urs.cz/item/CS_URS_2024_01/997013509" TargetMode="External" /><Relationship Id="rId54" Type="http://schemas.openxmlformats.org/officeDocument/2006/relationships/hyperlink" Target="https://podminky.urs.cz/item/CS_URS_2024_01/997013601" TargetMode="External" /><Relationship Id="rId55" Type="http://schemas.openxmlformats.org/officeDocument/2006/relationships/hyperlink" Target="https://podminky.urs.cz/item/CS_URS_2024_01/997013602" TargetMode="External" /><Relationship Id="rId56" Type="http://schemas.openxmlformats.org/officeDocument/2006/relationships/hyperlink" Target="https://podminky.urs.cz/item/CS_URS_2024_01/997013609" TargetMode="External" /><Relationship Id="rId57" Type="http://schemas.openxmlformats.org/officeDocument/2006/relationships/hyperlink" Target="https://podminky.urs.cz/item/CS_URS_2024_01/997013631" TargetMode="External" /><Relationship Id="rId58" Type="http://schemas.openxmlformats.org/officeDocument/2006/relationships/hyperlink" Target="https://podminky.urs.cz/item/CS_URS_2024_01/997013645" TargetMode="External" /><Relationship Id="rId59" Type="http://schemas.openxmlformats.org/officeDocument/2006/relationships/hyperlink" Target="https://podminky.urs.cz/item/CS_URS_2024_01/997013813" TargetMode="External" /><Relationship Id="rId60" Type="http://schemas.openxmlformats.org/officeDocument/2006/relationships/hyperlink" Target="https://podminky.urs.cz/item/CS_URS_2024_01/998011009" TargetMode="External" /><Relationship Id="rId61" Type="http://schemas.openxmlformats.org/officeDocument/2006/relationships/hyperlink" Target="https://podminky.urs.cz/item/CS_URS_2024_01/712300843" TargetMode="External" /><Relationship Id="rId62" Type="http://schemas.openxmlformats.org/officeDocument/2006/relationships/hyperlink" Target="https://podminky.urs.cz/item/CS_URS_2024_01/712311101" TargetMode="External" /><Relationship Id="rId63" Type="http://schemas.openxmlformats.org/officeDocument/2006/relationships/hyperlink" Target="https://podminky.urs.cz/item/CS_URS_2024_01/712331111" TargetMode="External" /><Relationship Id="rId64" Type="http://schemas.openxmlformats.org/officeDocument/2006/relationships/hyperlink" Target="https://podminky.urs.cz/item/CS_URS_2024_01/712331801" TargetMode="External" /><Relationship Id="rId65" Type="http://schemas.openxmlformats.org/officeDocument/2006/relationships/hyperlink" Target="https://podminky.urs.cz/item/CS_URS_2024_01/712340831" TargetMode="External" /><Relationship Id="rId66" Type="http://schemas.openxmlformats.org/officeDocument/2006/relationships/hyperlink" Target="https://podminky.urs.cz/item/CS_URS_2024_01/712341559" TargetMode="External" /><Relationship Id="rId67" Type="http://schemas.openxmlformats.org/officeDocument/2006/relationships/hyperlink" Target="https://podminky.urs.cz/item/CS_URS_2024_01/712361801" TargetMode="External" /><Relationship Id="rId68" Type="http://schemas.openxmlformats.org/officeDocument/2006/relationships/hyperlink" Target="https://podminky.urs.cz/item/CS_URS_2024_01/712800843" TargetMode="External" /><Relationship Id="rId69" Type="http://schemas.openxmlformats.org/officeDocument/2006/relationships/hyperlink" Target="https://podminky.urs.cz/item/CS_URS_2024_01/712811101" TargetMode="External" /><Relationship Id="rId70" Type="http://schemas.openxmlformats.org/officeDocument/2006/relationships/hyperlink" Target="https://podminky.urs.cz/item/CS_URS_2024_01/712831801" TargetMode="External" /><Relationship Id="rId71" Type="http://schemas.openxmlformats.org/officeDocument/2006/relationships/hyperlink" Target="https://podminky.urs.cz/item/CS_URS_2024_01/712840861" TargetMode="External" /><Relationship Id="rId72" Type="http://schemas.openxmlformats.org/officeDocument/2006/relationships/hyperlink" Target="https://podminky.urs.cz/item/CS_URS_2024_01/712841559" TargetMode="External" /><Relationship Id="rId73" Type="http://schemas.openxmlformats.org/officeDocument/2006/relationships/hyperlink" Target="https://podminky.urs.cz/item/CS_URS_2024_01/712861803" TargetMode="External" /><Relationship Id="rId74" Type="http://schemas.openxmlformats.org/officeDocument/2006/relationships/hyperlink" Target="https://podminky.urs.cz/item/CS_URS_2024_01/998712112" TargetMode="External" /><Relationship Id="rId75" Type="http://schemas.openxmlformats.org/officeDocument/2006/relationships/hyperlink" Target="https://podminky.urs.cz/item/CS_URS_2024_01/713140824" TargetMode="External" /><Relationship Id="rId76" Type="http://schemas.openxmlformats.org/officeDocument/2006/relationships/hyperlink" Target="https://podminky.urs.cz/item/CS_URS_2024_01/713141151" TargetMode="External" /><Relationship Id="rId77" Type="http://schemas.openxmlformats.org/officeDocument/2006/relationships/hyperlink" Target="https://podminky.urs.cz/item/CS_URS_2024_01/713141311" TargetMode="External" /><Relationship Id="rId78" Type="http://schemas.openxmlformats.org/officeDocument/2006/relationships/hyperlink" Target="https://podminky.urs.cz/item/CS_URS_2024_01/998713112" TargetMode="External" /><Relationship Id="rId79" Type="http://schemas.openxmlformats.org/officeDocument/2006/relationships/hyperlink" Target="https://podminky.urs.cz/item/CS_URS_2024_01/721249102" TargetMode="External" /><Relationship Id="rId80" Type="http://schemas.openxmlformats.org/officeDocument/2006/relationships/hyperlink" Target="https://podminky.urs.cz/item/CS_URS_2024_01/998721111" TargetMode="External" /><Relationship Id="rId81" Type="http://schemas.openxmlformats.org/officeDocument/2006/relationships/hyperlink" Target="https://podminky.urs.cz/item/CS_URS_2024_01/764002841" TargetMode="External" /><Relationship Id="rId82" Type="http://schemas.openxmlformats.org/officeDocument/2006/relationships/hyperlink" Target="https://podminky.urs.cz/item/CS_URS_2024_01/764004801" TargetMode="External" /><Relationship Id="rId83" Type="http://schemas.openxmlformats.org/officeDocument/2006/relationships/hyperlink" Target="https://podminky.urs.cz/item/CS_URS_2024_01/998764112" TargetMode="External" /><Relationship Id="rId8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53961213" TargetMode="External" /><Relationship Id="rId2" Type="http://schemas.openxmlformats.org/officeDocument/2006/relationships/hyperlink" Target="https://podminky.urs.cz/item/CS_URS_2024_01/997013152" TargetMode="External" /><Relationship Id="rId3" Type="http://schemas.openxmlformats.org/officeDocument/2006/relationships/hyperlink" Target="https://podminky.urs.cz/item/CS_URS_2024_01/998011009" TargetMode="External" /><Relationship Id="rId4" Type="http://schemas.openxmlformats.org/officeDocument/2006/relationships/hyperlink" Target="https://podminky.urs.cz/item/CS_URS_2024_01/767161119" TargetMode="External" /><Relationship Id="rId5" Type="http://schemas.openxmlformats.org/officeDocument/2006/relationships/hyperlink" Target="https://podminky.urs.cz/item/CS_URS_2024_01/767161814" TargetMode="External" /><Relationship Id="rId6" Type="http://schemas.openxmlformats.org/officeDocument/2006/relationships/hyperlink" Target="https://podminky.urs.cz/item/CS_URS_2024_01/998767112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3254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hyperlink" Target="https://podminky.urs.cz/item/CS_URS_2022_02/039002000" TargetMode="External" /><Relationship Id="rId4" Type="http://schemas.openxmlformats.org/officeDocument/2006/relationships/hyperlink" Target="https://podminky.urs.cz/item/CS_URS_2022_02/045002000" TargetMode="External" /><Relationship Id="rId5" Type="http://schemas.openxmlformats.org/officeDocument/2006/relationships/hyperlink" Target="https://podminky.urs.cz/item/CS_URS_2022_02/071002000" TargetMode="External" /><Relationship Id="rId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21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21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21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21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24-03_MS_Terronska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teras MŠ Terronská, Terronská 20/200, Praha 6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Terronská 20/200, Praha 6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11. 3. 2024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ÚMČ Praha 6 - Odbor školství a kultury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AVEK s.r.o., Prosecká 683/115, 190 00 Praha 9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Tomáš Vašek, Sněhurčina 710, 460 15 Liberec 15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ROUND(AG55+AG56+AG59+AG62,2)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21</v>
      </c>
      <c r="AR54" s="107"/>
      <c r="AS54" s="108">
        <f>ROUND(AS55+AS56+AS59+AS62,2)</f>
        <v>0</v>
      </c>
      <c r="AT54" s="109">
        <f>ROUND(SUM(AV54:AW54),2)</f>
        <v>0</v>
      </c>
      <c r="AU54" s="110">
        <f>ROUND(AU55+AU56+AU59+AU62,5)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ROUND(AZ55+AZ56+AZ59+AZ62,2)</f>
        <v>0</v>
      </c>
      <c r="BA54" s="109">
        <f>ROUND(BA55+BA56+BA59+BA62,2)</f>
        <v>0</v>
      </c>
      <c r="BB54" s="109">
        <f>ROUND(BB55+BB56+BB59+BB62,2)</f>
        <v>0</v>
      </c>
      <c r="BC54" s="109">
        <f>ROUND(BC55+BC56+BC59+BC62,2)</f>
        <v>0</v>
      </c>
      <c r="BD54" s="111">
        <f>ROUND(BD55+BD56+BD59+BD62,2)</f>
        <v>0</v>
      </c>
      <c r="BE54" s="6"/>
      <c r="BS54" s="112" t="s">
        <v>73</v>
      </c>
      <c r="BT54" s="112" t="s">
        <v>74</v>
      </c>
      <c r="BU54" s="113" t="s">
        <v>75</v>
      </c>
      <c r="BV54" s="112" t="s">
        <v>76</v>
      </c>
      <c r="BW54" s="112" t="s">
        <v>5</v>
      </c>
      <c r="BX54" s="112" t="s">
        <v>77</v>
      </c>
      <c r="CL54" s="112" t="s">
        <v>19</v>
      </c>
    </row>
    <row r="55" s="7" customFormat="1" ht="16.5" customHeight="1">
      <c r="A55" s="114" t="s">
        <v>78</v>
      </c>
      <c r="B55" s="115"/>
      <c r="C55" s="116"/>
      <c r="D55" s="117" t="s">
        <v>79</v>
      </c>
      <c r="E55" s="117"/>
      <c r="F55" s="117"/>
      <c r="G55" s="117"/>
      <c r="H55" s="117"/>
      <c r="I55" s="118"/>
      <c r="J55" s="117" t="s">
        <v>80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'T1 - Terasa 303'!J30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81</v>
      </c>
      <c r="AR55" s="121"/>
      <c r="AS55" s="122">
        <v>0</v>
      </c>
      <c r="AT55" s="123">
        <f>ROUND(SUM(AV55:AW55),2)</f>
        <v>0</v>
      </c>
      <c r="AU55" s="124">
        <f>'T1 - Terasa 303'!P93</f>
        <v>0</v>
      </c>
      <c r="AV55" s="123">
        <f>'T1 - Terasa 303'!J33</f>
        <v>0</v>
      </c>
      <c r="AW55" s="123">
        <f>'T1 - Terasa 303'!J34</f>
        <v>0</v>
      </c>
      <c r="AX55" s="123">
        <f>'T1 - Terasa 303'!J35</f>
        <v>0</v>
      </c>
      <c r="AY55" s="123">
        <f>'T1 - Terasa 303'!J36</f>
        <v>0</v>
      </c>
      <c r="AZ55" s="123">
        <f>'T1 - Terasa 303'!F33</f>
        <v>0</v>
      </c>
      <c r="BA55" s="123">
        <f>'T1 - Terasa 303'!F34</f>
        <v>0</v>
      </c>
      <c r="BB55" s="123">
        <f>'T1 - Terasa 303'!F35</f>
        <v>0</v>
      </c>
      <c r="BC55" s="123">
        <f>'T1 - Terasa 303'!F36</f>
        <v>0</v>
      </c>
      <c r="BD55" s="125">
        <f>'T1 - Terasa 303'!F37</f>
        <v>0</v>
      </c>
      <c r="BE55" s="7"/>
      <c r="BT55" s="126" t="s">
        <v>82</v>
      </c>
      <c r="BV55" s="126" t="s">
        <v>76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7" customFormat="1" ht="16.5" customHeight="1">
      <c r="A56" s="7"/>
      <c r="B56" s="115"/>
      <c r="C56" s="116"/>
      <c r="D56" s="117" t="s">
        <v>85</v>
      </c>
      <c r="E56" s="117"/>
      <c r="F56" s="117"/>
      <c r="G56" s="117"/>
      <c r="H56" s="117"/>
      <c r="I56" s="118"/>
      <c r="J56" s="117" t="s">
        <v>86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27">
        <f>ROUND(SUM(AG57:AG58),2)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81</v>
      </c>
      <c r="AR56" s="121"/>
      <c r="AS56" s="122">
        <f>ROUND(SUM(AS57:AS58),2)</f>
        <v>0</v>
      </c>
      <c r="AT56" s="123">
        <f>ROUND(SUM(AV56:AW56),2)</f>
        <v>0</v>
      </c>
      <c r="AU56" s="124">
        <f>ROUND(SUM(AU57:AU58),5)</f>
        <v>0</v>
      </c>
      <c r="AV56" s="123">
        <f>ROUND(AZ56*L29,2)</f>
        <v>0</v>
      </c>
      <c r="AW56" s="123">
        <f>ROUND(BA56*L30,2)</f>
        <v>0</v>
      </c>
      <c r="AX56" s="123">
        <f>ROUND(BB56*L29,2)</f>
        <v>0</v>
      </c>
      <c r="AY56" s="123">
        <f>ROUND(BC56*L30,2)</f>
        <v>0</v>
      </c>
      <c r="AZ56" s="123">
        <f>ROUND(SUM(AZ57:AZ58),2)</f>
        <v>0</v>
      </c>
      <c r="BA56" s="123">
        <f>ROUND(SUM(BA57:BA58),2)</f>
        <v>0</v>
      </c>
      <c r="BB56" s="123">
        <f>ROUND(SUM(BB57:BB58),2)</f>
        <v>0</v>
      </c>
      <c r="BC56" s="123">
        <f>ROUND(SUM(BC57:BC58),2)</f>
        <v>0</v>
      </c>
      <c r="BD56" s="125">
        <f>ROUND(SUM(BD57:BD58),2)</f>
        <v>0</v>
      </c>
      <c r="BE56" s="7"/>
      <c r="BS56" s="126" t="s">
        <v>73</v>
      </c>
      <c r="BT56" s="126" t="s">
        <v>82</v>
      </c>
      <c r="BU56" s="126" t="s">
        <v>75</v>
      </c>
      <c r="BV56" s="126" t="s">
        <v>76</v>
      </c>
      <c r="BW56" s="126" t="s">
        <v>87</v>
      </c>
      <c r="BX56" s="126" t="s">
        <v>5</v>
      </c>
      <c r="CL56" s="126" t="s">
        <v>19</v>
      </c>
      <c r="CM56" s="126" t="s">
        <v>84</v>
      </c>
    </row>
    <row r="57" s="4" customFormat="1" ht="16.5" customHeight="1">
      <c r="A57" s="114" t="s">
        <v>78</v>
      </c>
      <c r="B57" s="66"/>
      <c r="C57" s="128"/>
      <c r="D57" s="128"/>
      <c r="E57" s="129" t="s">
        <v>88</v>
      </c>
      <c r="F57" s="129"/>
      <c r="G57" s="129"/>
      <c r="H57" s="129"/>
      <c r="I57" s="129"/>
      <c r="J57" s="128"/>
      <c r="K57" s="129" t="s">
        <v>89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'T2.1 - Stavební část'!J32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90</v>
      </c>
      <c r="AR57" s="68"/>
      <c r="AS57" s="132">
        <v>0</v>
      </c>
      <c r="AT57" s="133">
        <f>ROUND(SUM(AV57:AW57),2)</f>
        <v>0</v>
      </c>
      <c r="AU57" s="134">
        <f>'T2.1 - Stavební část'!P95</f>
        <v>0</v>
      </c>
      <c r="AV57" s="133">
        <f>'T2.1 - Stavební část'!J35</f>
        <v>0</v>
      </c>
      <c r="AW57" s="133">
        <f>'T2.1 - Stavební část'!J36</f>
        <v>0</v>
      </c>
      <c r="AX57" s="133">
        <f>'T2.1 - Stavební část'!J37</f>
        <v>0</v>
      </c>
      <c r="AY57" s="133">
        <f>'T2.1 - Stavební část'!J38</f>
        <v>0</v>
      </c>
      <c r="AZ57" s="133">
        <f>'T2.1 - Stavební část'!F35</f>
        <v>0</v>
      </c>
      <c r="BA57" s="133">
        <f>'T2.1 - Stavební část'!F36</f>
        <v>0</v>
      </c>
      <c r="BB57" s="133">
        <f>'T2.1 - Stavební část'!F37</f>
        <v>0</v>
      </c>
      <c r="BC57" s="133">
        <f>'T2.1 - Stavební část'!F38</f>
        <v>0</v>
      </c>
      <c r="BD57" s="135">
        <f>'T2.1 - Stavební část'!F39</f>
        <v>0</v>
      </c>
      <c r="BE57" s="4"/>
      <c r="BT57" s="136" t="s">
        <v>84</v>
      </c>
      <c r="BV57" s="136" t="s">
        <v>76</v>
      </c>
      <c r="BW57" s="136" t="s">
        <v>91</v>
      </c>
      <c r="BX57" s="136" t="s">
        <v>87</v>
      </c>
      <c r="CL57" s="136" t="s">
        <v>19</v>
      </c>
    </row>
    <row r="58" s="4" customFormat="1" ht="16.5" customHeight="1">
      <c r="A58" s="114" t="s">
        <v>78</v>
      </c>
      <c r="B58" s="66"/>
      <c r="C58" s="128"/>
      <c r="D58" s="128"/>
      <c r="E58" s="129" t="s">
        <v>92</v>
      </c>
      <c r="F58" s="129"/>
      <c r="G58" s="129"/>
      <c r="H58" s="129"/>
      <c r="I58" s="129"/>
      <c r="J58" s="128"/>
      <c r="K58" s="129" t="s">
        <v>93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'T2.2 - Zábradlí'!J32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90</v>
      </c>
      <c r="AR58" s="68"/>
      <c r="AS58" s="132">
        <v>0</v>
      </c>
      <c r="AT58" s="133">
        <f>ROUND(SUM(AV58:AW58),2)</f>
        <v>0</v>
      </c>
      <c r="AU58" s="134">
        <f>'T2.2 - Zábradlí'!P91</f>
        <v>0</v>
      </c>
      <c r="AV58" s="133">
        <f>'T2.2 - Zábradlí'!J35</f>
        <v>0</v>
      </c>
      <c r="AW58" s="133">
        <f>'T2.2 - Zábradlí'!J36</f>
        <v>0</v>
      </c>
      <c r="AX58" s="133">
        <f>'T2.2 - Zábradlí'!J37</f>
        <v>0</v>
      </c>
      <c r="AY58" s="133">
        <f>'T2.2 - Zábradlí'!J38</f>
        <v>0</v>
      </c>
      <c r="AZ58" s="133">
        <f>'T2.2 - Zábradlí'!F35</f>
        <v>0</v>
      </c>
      <c r="BA58" s="133">
        <f>'T2.2 - Zábradlí'!F36</f>
        <v>0</v>
      </c>
      <c r="BB58" s="133">
        <f>'T2.2 - Zábradlí'!F37</f>
        <v>0</v>
      </c>
      <c r="BC58" s="133">
        <f>'T2.2 - Zábradlí'!F38</f>
        <v>0</v>
      </c>
      <c r="BD58" s="135">
        <f>'T2.2 - Zábradlí'!F39</f>
        <v>0</v>
      </c>
      <c r="BE58" s="4"/>
      <c r="BT58" s="136" t="s">
        <v>84</v>
      </c>
      <c r="BV58" s="136" t="s">
        <v>76</v>
      </c>
      <c r="BW58" s="136" t="s">
        <v>94</v>
      </c>
      <c r="BX58" s="136" t="s">
        <v>87</v>
      </c>
      <c r="CL58" s="136" t="s">
        <v>19</v>
      </c>
    </row>
    <row r="59" s="7" customFormat="1" ht="16.5" customHeight="1">
      <c r="A59" s="7"/>
      <c r="B59" s="115"/>
      <c r="C59" s="116"/>
      <c r="D59" s="117" t="s">
        <v>95</v>
      </c>
      <c r="E59" s="117"/>
      <c r="F59" s="117"/>
      <c r="G59" s="117"/>
      <c r="H59" s="117"/>
      <c r="I59" s="118"/>
      <c r="J59" s="117" t="s">
        <v>96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27">
        <f>ROUND(SUM(AG60:AG61),2)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81</v>
      </c>
      <c r="AR59" s="121"/>
      <c r="AS59" s="122">
        <f>ROUND(SUM(AS60:AS61),2)</f>
        <v>0</v>
      </c>
      <c r="AT59" s="123">
        <f>ROUND(SUM(AV59:AW59),2)</f>
        <v>0</v>
      </c>
      <c r="AU59" s="124">
        <f>ROUND(SUM(AU60:AU61),5)</f>
        <v>0</v>
      </c>
      <c r="AV59" s="123">
        <f>ROUND(AZ59*L29,2)</f>
        <v>0</v>
      </c>
      <c r="AW59" s="123">
        <f>ROUND(BA59*L30,2)</f>
        <v>0</v>
      </c>
      <c r="AX59" s="123">
        <f>ROUND(BB59*L29,2)</f>
        <v>0</v>
      </c>
      <c r="AY59" s="123">
        <f>ROUND(BC59*L30,2)</f>
        <v>0</v>
      </c>
      <c r="AZ59" s="123">
        <f>ROUND(SUM(AZ60:AZ61),2)</f>
        <v>0</v>
      </c>
      <c r="BA59" s="123">
        <f>ROUND(SUM(BA60:BA61),2)</f>
        <v>0</v>
      </c>
      <c r="BB59" s="123">
        <f>ROUND(SUM(BB60:BB61),2)</f>
        <v>0</v>
      </c>
      <c r="BC59" s="123">
        <f>ROUND(SUM(BC60:BC61),2)</f>
        <v>0</v>
      </c>
      <c r="BD59" s="125">
        <f>ROUND(SUM(BD60:BD61),2)</f>
        <v>0</v>
      </c>
      <c r="BE59" s="7"/>
      <c r="BS59" s="126" t="s">
        <v>73</v>
      </c>
      <c r="BT59" s="126" t="s">
        <v>82</v>
      </c>
      <c r="BU59" s="126" t="s">
        <v>75</v>
      </c>
      <c r="BV59" s="126" t="s">
        <v>76</v>
      </c>
      <c r="BW59" s="126" t="s">
        <v>97</v>
      </c>
      <c r="BX59" s="126" t="s">
        <v>5</v>
      </c>
      <c r="CL59" s="126" t="s">
        <v>19</v>
      </c>
      <c r="CM59" s="126" t="s">
        <v>84</v>
      </c>
    </row>
    <row r="60" s="4" customFormat="1" ht="16.5" customHeight="1">
      <c r="A60" s="114" t="s">
        <v>78</v>
      </c>
      <c r="B60" s="66"/>
      <c r="C60" s="128"/>
      <c r="D60" s="128"/>
      <c r="E60" s="129" t="s">
        <v>98</v>
      </c>
      <c r="F60" s="129"/>
      <c r="G60" s="129"/>
      <c r="H60" s="129"/>
      <c r="I60" s="129"/>
      <c r="J60" s="128"/>
      <c r="K60" s="129" t="s">
        <v>89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'T3.1 - Stavební část'!J32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90</v>
      </c>
      <c r="AR60" s="68"/>
      <c r="AS60" s="132">
        <v>0</v>
      </c>
      <c r="AT60" s="133">
        <f>ROUND(SUM(AV60:AW60),2)</f>
        <v>0</v>
      </c>
      <c r="AU60" s="134">
        <f>'T3.1 - Stavební část'!P99</f>
        <v>0</v>
      </c>
      <c r="AV60" s="133">
        <f>'T3.1 - Stavební část'!J35</f>
        <v>0</v>
      </c>
      <c r="AW60" s="133">
        <f>'T3.1 - Stavební část'!J36</f>
        <v>0</v>
      </c>
      <c r="AX60" s="133">
        <f>'T3.1 - Stavební část'!J37</f>
        <v>0</v>
      </c>
      <c r="AY60" s="133">
        <f>'T3.1 - Stavební část'!J38</f>
        <v>0</v>
      </c>
      <c r="AZ60" s="133">
        <f>'T3.1 - Stavební část'!F35</f>
        <v>0</v>
      </c>
      <c r="BA60" s="133">
        <f>'T3.1 - Stavební část'!F36</f>
        <v>0</v>
      </c>
      <c r="BB60" s="133">
        <f>'T3.1 - Stavební část'!F37</f>
        <v>0</v>
      </c>
      <c r="BC60" s="133">
        <f>'T3.1 - Stavební část'!F38</f>
        <v>0</v>
      </c>
      <c r="BD60" s="135">
        <f>'T3.1 - Stavební část'!F39</f>
        <v>0</v>
      </c>
      <c r="BE60" s="4"/>
      <c r="BT60" s="136" t="s">
        <v>84</v>
      </c>
      <c r="BV60" s="136" t="s">
        <v>76</v>
      </c>
      <c r="BW60" s="136" t="s">
        <v>99</v>
      </c>
      <c r="BX60" s="136" t="s">
        <v>97</v>
      </c>
      <c r="CL60" s="136" t="s">
        <v>19</v>
      </c>
    </row>
    <row r="61" s="4" customFormat="1" ht="16.5" customHeight="1">
      <c r="A61" s="114" t="s">
        <v>78</v>
      </c>
      <c r="B61" s="66"/>
      <c r="C61" s="128"/>
      <c r="D61" s="128"/>
      <c r="E61" s="129" t="s">
        <v>100</v>
      </c>
      <c r="F61" s="129"/>
      <c r="G61" s="129"/>
      <c r="H61" s="129"/>
      <c r="I61" s="129"/>
      <c r="J61" s="128"/>
      <c r="K61" s="129" t="s">
        <v>93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'T3.2 - Zábradlí'!J32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90</v>
      </c>
      <c r="AR61" s="68"/>
      <c r="AS61" s="132">
        <v>0</v>
      </c>
      <c r="AT61" s="133">
        <f>ROUND(SUM(AV61:AW61),2)</f>
        <v>0</v>
      </c>
      <c r="AU61" s="134">
        <f>'T3.2 - Zábradlí'!P91</f>
        <v>0</v>
      </c>
      <c r="AV61" s="133">
        <f>'T3.2 - Zábradlí'!J35</f>
        <v>0</v>
      </c>
      <c r="AW61" s="133">
        <f>'T3.2 - Zábradlí'!J36</f>
        <v>0</v>
      </c>
      <c r="AX61" s="133">
        <f>'T3.2 - Zábradlí'!J37</f>
        <v>0</v>
      </c>
      <c r="AY61" s="133">
        <f>'T3.2 - Zábradlí'!J38</f>
        <v>0</v>
      </c>
      <c r="AZ61" s="133">
        <f>'T3.2 - Zábradlí'!F35</f>
        <v>0</v>
      </c>
      <c r="BA61" s="133">
        <f>'T3.2 - Zábradlí'!F36</f>
        <v>0</v>
      </c>
      <c r="BB61" s="133">
        <f>'T3.2 - Zábradlí'!F37</f>
        <v>0</v>
      </c>
      <c r="BC61" s="133">
        <f>'T3.2 - Zábradlí'!F38</f>
        <v>0</v>
      </c>
      <c r="BD61" s="135">
        <f>'T3.2 - Zábradlí'!F39</f>
        <v>0</v>
      </c>
      <c r="BE61" s="4"/>
      <c r="BT61" s="136" t="s">
        <v>84</v>
      </c>
      <c r="BV61" s="136" t="s">
        <v>76</v>
      </c>
      <c r="BW61" s="136" t="s">
        <v>101</v>
      </c>
      <c r="BX61" s="136" t="s">
        <v>97</v>
      </c>
      <c r="CL61" s="136" t="s">
        <v>19</v>
      </c>
    </row>
    <row r="62" s="7" customFormat="1" ht="16.5" customHeight="1">
      <c r="A62" s="114" t="s">
        <v>78</v>
      </c>
      <c r="B62" s="115"/>
      <c r="C62" s="116"/>
      <c r="D62" s="117" t="s">
        <v>102</v>
      </c>
      <c r="E62" s="117"/>
      <c r="F62" s="117"/>
      <c r="G62" s="117"/>
      <c r="H62" s="117"/>
      <c r="I62" s="118"/>
      <c r="J62" s="117" t="s">
        <v>103</v>
      </c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9">
        <f>'VRN - Vedlejší a ostatní ...'!J30</f>
        <v>0</v>
      </c>
      <c r="AH62" s="118"/>
      <c r="AI62" s="118"/>
      <c r="AJ62" s="118"/>
      <c r="AK62" s="118"/>
      <c r="AL62" s="118"/>
      <c r="AM62" s="118"/>
      <c r="AN62" s="119">
        <f>SUM(AG62,AT62)</f>
        <v>0</v>
      </c>
      <c r="AO62" s="118"/>
      <c r="AP62" s="118"/>
      <c r="AQ62" s="120" t="s">
        <v>104</v>
      </c>
      <c r="AR62" s="121"/>
      <c r="AS62" s="137">
        <v>0</v>
      </c>
      <c r="AT62" s="138">
        <f>ROUND(SUM(AV62:AW62),2)</f>
        <v>0</v>
      </c>
      <c r="AU62" s="139">
        <f>'VRN - Vedlejší a ostatní ...'!P84</f>
        <v>0</v>
      </c>
      <c r="AV62" s="138">
        <f>'VRN - Vedlejší a ostatní ...'!J33</f>
        <v>0</v>
      </c>
      <c r="AW62" s="138">
        <f>'VRN - Vedlejší a ostatní ...'!J34</f>
        <v>0</v>
      </c>
      <c r="AX62" s="138">
        <f>'VRN - Vedlejší a ostatní ...'!J35</f>
        <v>0</v>
      </c>
      <c r="AY62" s="138">
        <f>'VRN - Vedlejší a ostatní ...'!J36</f>
        <v>0</v>
      </c>
      <c r="AZ62" s="138">
        <f>'VRN - Vedlejší a ostatní ...'!F33</f>
        <v>0</v>
      </c>
      <c r="BA62" s="138">
        <f>'VRN - Vedlejší a ostatní ...'!F34</f>
        <v>0</v>
      </c>
      <c r="BB62" s="138">
        <f>'VRN - Vedlejší a ostatní ...'!F35</f>
        <v>0</v>
      </c>
      <c r="BC62" s="138">
        <f>'VRN - Vedlejší a ostatní ...'!F36</f>
        <v>0</v>
      </c>
      <c r="BD62" s="140">
        <f>'VRN - Vedlejší a ostatní ...'!F37</f>
        <v>0</v>
      </c>
      <c r="BE62" s="7"/>
      <c r="BT62" s="126" t="s">
        <v>82</v>
      </c>
      <c r="BV62" s="126" t="s">
        <v>76</v>
      </c>
      <c r="BW62" s="126" t="s">
        <v>105</v>
      </c>
      <c r="BX62" s="126" t="s">
        <v>5</v>
      </c>
      <c r="CL62" s="126" t="s">
        <v>19</v>
      </c>
      <c r="CM62" s="126" t="s">
        <v>84</v>
      </c>
    </row>
    <row r="63" s="2" customFormat="1" ht="30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</sheetData>
  <sheetProtection sheet="1" formatColumns="0" formatRows="0" objects="1" scenarios="1" spinCount="100000" saltValue="NAVn3SiiOhsSoZGQ5X+PXYAIcL4YeKajyNWbV8BbFHi55lL8qUzUO21K6FCl+spAfsfkWHAZOntpNSytRaAomg==" hashValue="1CLqAoy8LeMXxFW9XWOz/b3UYXmA5eopeNXCLbd+kH76Az6nYnZ6b0lWODFOPAs5z1nhsfvkjKUjJk8HhY2dug==" algorithmName="SHA-512" password="CC3F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T1 - Terasa 303'!C2" display="/"/>
    <hyperlink ref="A57" location="'T2.1 - Stavební část'!C2" display="/"/>
    <hyperlink ref="A58" location="'T2.2 - Zábradlí'!C2" display="/"/>
    <hyperlink ref="A60" location="'T3.1 - Stavební část'!C2" display="/"/>
    <hyperlink ref="A61" location="'T3.2 - Zábradlí'!C2" display="/"/>
    <hyperlink ref="A62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  <c r="AZ2" s="141" t="s">
        <v>106</v>
      </c>
      <c r="BA2" s="141" t="s">
        <v>107</v>
      </c>
      <c r="BB2" s="141" t="s">
        <v>108</v>
      </c>
      <c r="BC2" s="141" t="s">
        <v>109</v>
      </c>
      <c r="BD2" s="141" t="s">
        <v>84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  <c r="AZ3" s="141" t="s">
        <v>110</v>
      </c>
      <c r="BA3" s="141" t="s">
        <v>111</v>
      </c>
      <c r="BB3" s="141" t="s">
        <v>108</v>
      </c>
      <c r="BC3" s="141" t="s">
        <v>112</v>
      </c>
      <c r="BD3" s="141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  <c r="AZ4" s="141" t="s">
        <v>114</v>
      </c>
      <c r="BA4" s="141" t="s">
        <v>115</v>
      </c>
      <c r="BB4" s="141" t="s">
        <v>108</v>
      </c>
      <c r="BC4" s="141" t="s">
        <v>116</v>
      </c>
      <c r="BD4" s="141" t="s">
        <v>84</v>
      </c>
    </row>
    <row r="5" s="1" customFormat="1" ht="6.96" customHeight="1">
      <c r="B5" s="23"/>
      <c r="L5" s="23"/>
      <c r="AZ5" s="141" t="s">
        <v>117</v>
      </c>
      <c r="BA5" s="141" t="s">
        <v>118</v>
      </c>
      <c r="BB5" s="141" t="s">
        <v>119</v>
      </c>
      <c r="BC5" s="141" t="s">
        <v>120</v>
      </c>
      <c r="BD5" s="141" t="s">
        <v>84</v>
      </c>
    </row>
    <row r="6" s="1" customFormat="1" ht="12" customHeight="1">
      <c r="B6" s="23"/>
      <c r="D6" s="146" t="s">
        <v>16</v>
      </c>
      <c r="L6" s="23"/>
      <c r="AZ6" s="141" t="s">
        <v>121</v>
      </c>
      <c r="BA6" s="141" t="s">
        <v>122</v>
      </c>
      <c r="BB6" s="141" t="s">
        <v>108</v>
      </c>
      <c r="BC6" s="141" t="s">
        <v>123</v>
      </c>
      <c r="BD6" s="141" t="s">
        <v>84</v>
      </c>
    </row>
    <row r="7" s="1" customFormat="1" ht="16.5" customHeight="1">
      <c r="B7" s="23"/>
      <c r="E7" s="147" t="str">
        <f>'Rekapitulace stavby'!K6</f>
        <v>Rekonstrukce teras MŠ Terronská, Terronská 20/200, Praha 6</v>
      </c>
      <c r="F7" s="146"/>
      <c r="G7" s="146"/>
      <c r="H7" s="146"/>
      <c r="L7" s="23"/>
      <c r="AZ7" s="141" t="s">
        <v>124</v>
      </c>
      <c r="BA7" s="141" t="s">
        <v>125</v>
      </c>
      <c r="BB7" s="141" t="s">
        <v>108</v>
      </c>
      <c r="BC7" s="141" t="s">
        <v>126</v>
      </c>
      <c r="BD7" s="141" t="s">
        <v>84</v>
      </c>
    </row>
    <row r="8" s="2" customFormat="1" ht="12" customHeight="1">
      <c r="A8" s="41"/>
      <c r="B8" s="47"/>
      <c r="C8" s="41"/>
      <c r="D8" s="146" t="s">
        <v>127</v>
      </c>
      <c r="E8" s="41"/>
      <c r="F8" s="41"/>
      <c r="G8" s="41"/>
      <c r="H8" s="41"/>
      <c r="I8" s="41"/>
      <c r="J8" s="41"/>
      <c r="K8" s="41"/>
      <c r="L8" s="14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41" t="s">
        <v>128</v>
      </c>
      <c r="BA8" s="141" t="s">
        <v>129</v>
      </c>
      <c r="BB8" s="141" t="s">
        <v>108</v>
      </c>
      <c r="BC8" s="141" t="s">
        <v>130</v>
      </c>
      <c r="BD8" s="141" t="s">
        <v>84</v>
      </c>
    </row>
    <row r="9" s="2" customFormat="1" ht="16.5" customHeight="1">
      <c r="A9" s="41"/>
      <c r="B9" s="47"/>
      <c r="C9" s="41"/>
      <c r="D9" s="41"/>
      <c r="E9" s="149" t="s">
        <v>131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41" t="s">
        <v>132</v>
      </c>
      <c r="BA9" s="141" t="s">
        <v>133</v>
      </c>
      <c r="BB9" s="141" t="s">
        <v>108</v>
      </c>
      <c r="BC9" s="141" t="s">
        <v>134</v>
      </c>
      <c r="BD9" s="141" t="s">
        <v>84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41" t="s">
        <v>135</v>
      </c>
      <c r="BA10" s="141" t="s">
        <v>136</v>
      </c>
      <c r="BB10" s="141" t="s">
        <v>108</v>
      </c>
      <c r="BC10" s="141" t="s">
        <v>137</v>
      </c>
      <c r="BD10" s="141" t="s">
        <v>84</v>
      </c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21</v>
      </c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41" t="s">
        <v>138</v>
      </c>
      <c r="BA11" s="141" t="s">
        <v>139</v>
      </c>
      <c r="BB11" s="141" t="s">
        <v>108</v>
      </c>
      <c r="BC11" s="141" t="s">
        <v>140</v>
      </c>
      <c r="BD11" s="141" t="s">
        <v>84</v>
      </c>
    </row>
    <row r="12" s="2" customFormat="1" ht="12" customHeight="1">
      <c r="A12" s="41"/>
      <c r="B12" s="47"/>
      <c r="C12" s="41"/>
      <c r="D12" s="146" t="s">
        <v>22</v>
      </c>
      <c r="E12" s="41"/>
      <c r="F12" s="136" t="s">
        <v>23</v>
      </c>
      <c r="G12" s="41"/>
      <c r="H12" s="41"/>
      <c r="I12" s="146" t="s">
        <v>24</v>
      </c>
      <c r="J12" s="150" t="str">
        <f>'Rekapitulace stavby'!AN8</f>
        <v>11. 3. 2024</v>
      </c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41" t="s">
        <v>141</v>
      </c>
      <c r="BA12" s="141" t="s">
        <v>142</v>
      </c>
      <c r="BB12" s="141" t="s">
        <v>108</v>
      </c>
      <c r="BC12" s="141" t="s">
        <v>143</v>
      </c>
      <c r="BD12" s="141" t="s">
        <v>84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41" t="s">
        <v>144</v>
      </c>
      <c r="BA13" s="141" t="s">
        <v>145</v>
      </c>
      <c r="BB13" s="141" t="s">
        <v>146</v>
      </c>
      <c r="BC13" s="141" t="s">
        <v>147</v>
      </c>
      <c r="BD13" s="141" t="s">
        <v>84</v>
      </c>
    </row>
    <row r="14" s="2" customFormat="1" ht="12" customHeight="1">
      <c r="A14" s="41"/>
      <c r="B14" s="47"/>
      <c r="C14" s="41"/>
      <c r="D14" s="146" t="s">
        <v>26</v>
      </c>
      <c r="E14" s="41"/>
      <c r="F14" s="41"/>
      <c r="G14" s="41"/>
      <c r="H14" s="41"/>
      <c r="I14" s="146" t="s">
        <v>27</v>
      </c>
      <c r="J14" s="136" t="s">
        <v>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41" t="s">
        <v>148</v>
      </c>
      <c r="BA14" s="141" t="s">
        <v>149</v>
      </c>
      <c r="BB14" s="141" t="s">
        <v>146</v>
      </c>
      <c r="BC14" s="141" t="s">
        <v>150</v>
      </c>
      <c r="BD14" s="141" t="s">
        <v>84</v>
      </c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6" t="s">
        <v>29</v>
      </c>
      <c r="J15" s="136" t="s">
        <v>21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41" t="s">
        <v>79</v>
      </c>
      <c r="BA15" s="141" t="s">
        <v>80</v>
      </c>
      <c r="BB15" s="141" t="s">
        <v>108</v>
      </c>
      <c r="BC15" s="141" t="s">
        <v>151</v>
      </c>
      <c r="BD15" s="141" t="s">
        <v>84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41" t="s">
        <v>152</v>
      </c>
      <c r="BA16" s="141" t="s">
        <v>153</v>
      </c>
      <c r="BB16" s="141" t="s">
        <v>108</v>
      </c>
      <c r="BC16" s="141" t="s">
        <v>154</v>
      </c>
      <c r="BD16" s="141" t="s">
        <v>84</v>
      </c>
    </row>
    <row r="17" s="2" customFormat="1" ht="12" customHeight="1">
      <c r="A17" s="41"/>
      <c r="B17" s="47"/>
      <c r="C17" s="41"/>
      <c r="D17" s="146" t="s">
        <v>30</v>
      </c>
      <c r="E17" s="41"/>
      <c r="F17" s="41"/>
      <c r="G17" s="41"/>
      <c r="H17" s="41"/>
      <c r="I17" s="146" t="s">
        <v>27</v>
      </c>
      <c r="J17" s="36" t="str">
        <f>'Rekapitulace stavby'!AN13</f>
        <v>Vyplň údaj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41" t="s">
        <v>155</v>
      </c>
      <c r="BA17" s="141" t="s">
        <v>156</v>
      </c>
      <c r="BB17" s="141" t="s">
        <v>108</v>
      </c>
      <c r="BC17" s="141" t="s">
        <v>157</v>
      </c>
      <c r="BD17" s="141" t="s">
        <v>84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29</v>
      </c>
      <c r="J18" s="36" t="str">
        <f>'Rekapitulace stavby'!AN14</f>
        <v>Vyplň údaj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41" t="s">
        <v>158</v>
      </c>
      <c r="BA18" s="141" t="s">
        <v>159</v>
      </c>
      <c r="BB18" s="141" t="s">
        <v>108</v>
      </c>
      <c r="BC18" s="141" t="s">
        <v>160</v>
      </c>
      <c r="BD18" s="141" t="s">
        <v>84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41" t="s">
        <v>161</v>
      </c>
      <c r="BA19" s="141" t="s">
        <v>162</v>
      </c>
      <c r="BB19" s="141" t="s">
        <v>108</v>
      </c>
      <c r="BC19" s="141" t="s">
        <v>163</v>
      </c>
      <c r="BD19" s="141" t="s">
        <v>84</v>
      </c>
    </row>
    <row r="20" s="2" customFormat="1" ht="12" customHeight="1">
      <c r="A20" s="41"/>
      <c r="B20" s="47"/>
      <c r="C20" s="41"/>
      <c r="D20" s="146" t="s">
        <v>32</v>
      </c>
      <c r="E20" s="41"/>
      <c r="F20" s="41"/>
      <c r="G20" s="41"/>
      <c r="H20" s="41"/>
      <c r="I20" s="146" t="s">
        <v>27</v>
      </c>
      <c r="J20" s="136" t="s">
        <v>33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41" t="s">
        <v>164</v>
      </c>
      <c r="BA20" s="141" t="s">
        <v>165</v>
      </c>
      <c r="BB20" s="141" t="s">
        <v>108</v>
      </c>
      <c r="BC20" s="141" t="s">
        <v>166</v>
      </c>
      <c r="BD20" s="141" t="s">
        <v>84</v>
      </c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6" t="s">
        <v>29</v>
      </c>
      <c r="J21" s="136" t="s">
        <v>21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141" t="s">
        <v>167</v>
      </c>
      <c r="BA21" s="141" t="s">
        <v>168</v>
      </c>
      <c r="BB21" s="141" t="s">
        <v>108</v>
      </c>
      <c r="BC21" s="141" t="s">
        <v>169</v>
      </c>
      <c r="BD21" s="141" t="s">
        <v>84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141" t="s">
        <v>170</v>
      </c>
      <c r="BA22" s="141" t="s">
        <v>171</v>
      </c>
      <c r="BB22" s="141" t="s">
        <v>146</v>
      </c>
      <c r="BC22" s="141" t="s">
        <v>172</v>
      </c>
      <c r="BD22" s="141" t="s">
        <v>84</v>
      </c>
    </row>
    <row r="23" s="2" customFormat="1" ht="12" customHeight="1">
      <c r="A23" s="41"/>
      <c r="B23" s="47"/>
      <c r="C23" s="41"/>
      <c r="D23" s="146" t="s">
        <v>36</v>
      </c>
      <c r="E23" s="41"/>
      <c r="F23" s="41"/>
      <c r="G23" s="41"/>
      <c r="H23" s="41"/>
      <c r="I23" s="146" t="s">
        <v>27</v>
      </c>
      <c r="J23" s="136" t="s">
        <v>21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141" t="s">
        <v>173</v>
      </c>
      <c r="BA23" s="141" t="s">
        <v>174</v>
      </c>
      <c r="BB23" s="141" t="s">
        <v>119</v>
      </c>
      <c r="BC23" s="141" t="s">
        <v>175</v>
      </c>
      <c r="BD23" s="141" t="s">
        <v>84</v>
      </c>
    </row>
    <row r="24" s="2" customFormat="1" ht="18" customHeight="1">
      <c r="A24" s="41"/>
      <c r="B24" s="47"/>
      <c r="C24" s="41"/>
      <c r="D24" s="41"/>
      <c r="E24" s="136" t="s">
        <v>37</v>
      </c>
      <c r="F24" s="41"/>
      <c r="G24" s="41"/>
      <c r="H24" s="41"/>
      <c r="I24" s="146" t="s">
        <v>29</v>
      </c>
      <c r="J24" s="136" t="s">
        <v>21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141" t="s">
        <v>176</v>
      </c>
      <c r="BA24" s="141" t="s">
        <v>177</v>
      </c>
      <c r="BB24" s="141" t="s">
        <v>146</v>
      </c>
      <c r="BC24" s="141" t="s">
        <v>178</v>
      </c>
      <c r="BD24" s="141" t="s">
        <v>84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141" t="s">
        <v>179</v>
      </c>
      <c r="BA25" s="141" t="s">
        <v>180</v>
      </c>
      <c r="BB25" s="141" t="s">
        <v>108</v>
      </c>
      <c r="BC25" s="141" t="s">
        <v>181</v>
      </c>
      <c r="BD25" s="141" t="s">
        <v>84</v>
      </c>
    </row>
    <row r="26" s="2" customFormat="1" ht="12" customHeight="1">
      <c r="A26" s="41"/>
      <c r="B26" s="47"/>
      <c r="C26" s="41"/>
      <c r="D26" s="146" t="s">
        <v>38</v>
      </c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1"/>
      <c r="B27" s="152"/>
      <c r="C27" s="151"/>
      <c r="D27" s="151"/>
      <c r="E27" s="153" t="s">
        <v>21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5"/>
      <c r="E29" s="155"/>
      <c r="F29" s="155"/>
      <c r="G29" s="155"/>
      <c r="H29" s="155"/>
      <c r="I29" s="155"/>
      <c r="J29" s="155"/>
      <c r="K29" s="155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6" t="s">
        <v>40</v>
      </c>
      <c r="E30" s="41"/>
      <c r="F30" s="41"/>
      <c r="G30" s="41"/>
      <c r="H30" s="41"/>
      <c r="I30" s="41"/>
      <c r="J30" s="157">
        <f>ROUND(J93, 2)</f>
        <v>0</v>
      </c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8" t="s">
        <v>42</v>
      </c>
      <c r="G32" s="41"/>
      <c r="H32" s="41"/>
      <c r="I32" s="158" t="s">
        <v>41</v>
      </c>
      <c r="J32" s="158" t="s">
        <v>43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9" t="s">
        <v>44</v>
      </c>
      <c r="E33" s="146" t="s">
        <v>45</v>
      </c>
      <c r="F33" s="160">
        <f>ROUND((SUM(BE93:BE581)),  2)</f>
        <v>0</v>
      </c>
      <c r="G33" s="41"/>
      <c r="H33" s="41"/>
      <c r="I33" s="161">
        <v>0.20999999999999999</v>
      </c>
      <c r="J33" s="160">
        <f>ROUND(((SUM(BE93:BE581))*I33),  2)</f>
        <v>0</v>
      </c>
      <c r="K33" s="41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46</v>
      </c>
      <c r="F34" s="160">
        <f>ROUND((SUM(BF93:BF581)),  2)</f>
        <v>0</v>
      </c>
      <c r="G34" s="41"/>
      <c r="H34" s="41"/>
      <c r="I34" s="161">
        <v>0.14999999999999999</v>
      </c>
      <c r="J34" s="160">
        <f>ROUND(((SUM(BF93:BF581))*I34), 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47</v>
      </c>
      <c r="F35" s="160">
        <f>ROUND((SUM(BG93:BG581)),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48</v>
      </c>
      <c r="F36" s="160">
        <f>ROUND((SUM(BH93:BH581)),  2)</f>
        <v>0</v>
      </c>
      <c r="G36" s="41"/>
      <c r="H36" s="41"/>
      <c r="I36" s="161">
        <v>0.14999999999999999</v>
      </c>
      <c r="J36" s="160">
        <f>0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49</v>
      </c>
      <c r="F37" s="160">
        <f>ROUND((SUM(BI93:BI581)),  2)</f>
        <v>0</v>
      </c>
      <c r="G37" s="41"/>
      <c r="H37" s="41"/>
      <c r="I37" s="161">
        <v>0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50</v>
      </c>
      <c r="E39" s="164"/>
      <c r="F39" s="164"/>
      <c r="G39" s="165" t="s">
        <v>51</v>
      </c>
      <c r="H39" s="166" t="s">
        <v>52</v>
      </c>
      <c r="I39" s="164"/>
      <c r="J39" s="167">
        <f>SUM(J30:J37)</f>
        <v>0</v>
      </c>
      <c r="K39" s="168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182</v>
      </c>
      <c r="D45" s="43"/>
      <c r="E45" s="43"/>
      <c r="F45" s="43"/>
      <c r="G45" s="43"/>
      <c r="H45" s="43"/>
      <c r="I45" s="43"/>
      <c r="J45" s="43"/>
      <c r="K45" s="43"/>
      <c r="L45" s="14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Rekonstrukce teras MŠ Terronská, Terronská 20/200, Praha 6</v>
      </c>
      <c r="F48" s="35"/>
      <c r="G48" s="35"/>
      <c r="H48" s="35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127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T1 - Terasa 303</v>
      </c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Terronská 20/200, Praha 6</v>
      </c>
      <c r="G52" s="43"/>
      <c r="H52" s="43"/>
      <c r="I52" s="35" t="s">
        <v>24</v>
      </c>
      <c r="J52" s="75" t="str">
        <f>IF(J12="","",J12)</f>
        <v>11. 3. 2024</v>
      </c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26</v>
      </c>
      <c r="D54" s="43"/>
      <c r="E54" s="43"/>
      <c r="F54" s="30" t="str">
        <f>E15</f>
        <v>ÚMČ Praha 6 - Odbor školství a kultury</v>
      </c>
      <c r="G54" s="43"/>
      <c r="H54" s="43"/>
      <c r="I54" s="35" t="s">
        <v>32</v>
      </c>
      <c r="J54" s="39" t="str">
        <f>E21</f>
        <v>AVEK s.r.o., Prosecká 683/115, 190 00 Praha 9</v>
      </c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Tomáš Vašek, Sněhurčina 710, 460 15 Liberec 15</v>
      </c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4" t="s">
        <v>183</v>
      </c>
      <c r="D57" s="175"/>
      <c r="E57" s="175"/>
      <c r="F57" s="175"/>
      <c r="G57" s="175"/>
      <c r="H57" s="175"/>
      <c r="I57" s="175"/>
      <c r="J57" s="176" t="s">
        <v>184</v>
      </c>
      <c r="K57" s="175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7" t="s">
        <v>72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185</v>
      </c>
    </row>
    <row r="60" s="9" customFormat="1" ht="24.96" customHeight="1">
      <c r="A60" s="9"/>
      <c r="B60" s="178"/>
      <c r="C60" s="179"/>
      <c r="D60" s="180" t="s">
        <v>186</v>
      </c>
      <c r="E60" s="181"/>
      <c r="F60" s="181"/>
      <c r="G60" s="181"/>
      <c r="H60" s="181"/>
      <c r="I60" s="181"/>
      <c r="J60" s="182">
        <f>J94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8"/>
      <c r="D61" s="185" t="s">
        <v>187</v>
      </c>
      <c r="E61" s="186"/>
      <c r="F61" s="186"/>
      <c r="G61" s="186"/>
      <c r="H61" s="186"/>
      <c r="I61" s="186"/>
      <c r="J61" s="187">
        <f>J95</f>
        <v>0</v>
      </c>
      <c r="K61" s="128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8"/>
      <c r="D62" s="185" t="s">
        <v>188</v>
      </c>
      <c r="E62" s="186"/>
      <c r="F62" s="186"/>
      <c r="G62" s="186"/>
      <c r="H62" s="186"/>
      <c r="I62" s="186"/>
      <c r="J62" s="187">
        <f>J162</f>
        <v>0</v>
      </c>
      <c r="K62" s="128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8"/>
      <c r="D63" s="185" t="s">
        <v>189</v>
      </c>
      <c r="E63" s="186"/>
      <c r="F63" s="186"/>
      <c r="G63" s="186"/>
      <c r="H63" s="186"/>
      <c r="I63" s="186"/>
      <c r="J63" s="187">
        <f>J172</f>
        <v>0</v>
      </c>
      <c r="K63" s="128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8"/>
      <c r="D64" s="185" t="s">
        <v>190</v>
      </c>
      <c r="E64" s="186"/>
      <c r="F64" s="186"/>
      <c r="G64" s="186"/>
      <c r="H64" s="186"/>
      <c r="I64" s="186"/>
      <c r="J64" s="187">
        <f>J179</f>
        <v>0</v>
      </c>
      <c r="K64" s="128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8"/>
      <c r="D65" s="185" t="s">
        <v>191</v>
      </c>
      <c r="E65" s="186"/>
      <c r="F65" s="186"/>
      <c r="G65" s="186"/>
      <c r="H65" s="186"/>
      <c r="I65" s="186"/>
      <c r="J65" s="187">
        <f>J277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192</v>
      </c>
      <c r="E66" s="186"/>
      <c r="F66" s="186"/>
      <c r="G66" s="186"/>
      <c r="H66" s="186"/>
      <c r="I66" s="186"/>
      <c r="J66" s="187">
        <f>J288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193</v>
      </c>
      <c r="E67" s="186"/>
      <c r="F67" s="186"/>
      <c r="G67" s="186"/>
      <c r="H67" s="186"/>
      <c r="I67" s="186"/>
      <c r="J67" s="187">
        <f>J390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194</v>
      </c>
      <c r="E68" s="186"/>
      <c r="F68" s="186"/>
      <c r="G68" s="186"/>
      <c r="H68" s="186"/>
      <c r="I68" s="186"/>
      <c r="J68" s="187">
        <f>J415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195</v>
      </c>
      <c r="E69" s="181"/>
      <c r="F69" s="181"/>
      <c r="G69" s="181"/>
      <c r="H69" s="181"/>
      <c r="I69" s="181"/>
      <c r="J69" s="182">
        <f>J418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8"/>
      <c r="D70" s="185" t="s">
        <v>196</v>
      </c>
      <c r="E70" s="186"/>
      <c r="F70" s="186"/>
      <c r="G70" s="186"/>
      <c r="H70" s="186"/>
      <c r="I70" s="186"/>
      <c r="J70" s="187">
        <f>J419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197</v>
      </c>
      <c r="E71" s="186"/>
      <c r="F71" s="186"/>
      <c r="G71" s="186"/>
      <c r="H71" s="186"/>
      <c r="I71" s="186"/>
      <c r="J71" s="187">
        <f>J533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198</v>
      </c>
      <c r="E72" s="186"/>
      <c r="F72" s="186"/>
      <c r="G72" s="186"/>
      <c r="H72" s="186"/>
      <c r="I72" s="186"/>
      <c r="J72" s="187">
        <f>J551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8"/>
      <c r="D73" s="185" t="s">
        <v>199</v>
      </c>
      <c r="E73" s="186"/>
      <c r="F73" s="186"/>
      <c r="G73" s="186"/>
      <c r="H73" s="186"/>
      <c r="I73" s="186"/>
      <c r="J73" s="187">
        <f>J557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200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3" t="str">
        <f>E7</f>
        <v>Rekonstrukce teras MŠ Terronská, Terronská 20/200, Praha 6</v>
      </c>
      <c r="F83" s="35"/>
      <c r="G83" s="35"/>
      <c r="H83" s="35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127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>T1 - Terasa 303</v>
      </c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22</v>
      </c>
      <c r="D87" s="43"/>
      <c r="E87" s="43"/>
      <c r="F87" s="30" t="str">
        <f>F12</f>
        <v>Terronská 20/200, Praha 6</v>
      </c>
      <c r="G87" s="43"/>
      <c r="H87" s="43"/>
      <c r="I87" s="35" t="s">
        <v>24</v>
      </c>
      <c r="J87" s="75" t="str">
        <f>IF(J12="","",J12)</f>
        <v>11. 3. 2024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40.05" customHeight="1">
      <c r="A89" s="41"/>
      <c r="B89" s="42"/>
      <c r="C89" s="35" t="s">
        <v>26</v>
      </c>
      <c r="D89" s="43"/>
      <c r="E89" s="43"/>
      <c r="F89" s="30" t="str">
        <f>E15</f>
        <v>ÚMČ Praha 6 - Odbor školství a kultury</v>
      </c>
      <c r="G89" s="43"/>
      <c r="H89" s="43"/>
      <c r="I89" s="35" t="s">
        <v>32</v>
      </c>
      <c r="J89" s="39" t="str">
        <f>E21</f>
        <v>AVEK s.r.o., Prosecká 683/115, 190 00 Praha 9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40.05" customHeight="1">
      <c r="A90" s="41"/>
      <c r="B90" s="42"/>
      <c r="C90" s="35" t="s">
        <v>30</v>
      </c>
      <c r="D90" s="43"/>
      <c r="E90" s="43"/>
      <c r="F90" s="30" t="str">
        <f>IF(E18="","",E18)</f>
        <v>Vyplň údaj</v>
      </c>
      <c r="G90" s="43"/>
      <c r="H90" s="43"/>
      <c r="I90" s="35" t="s">
        <v>36</v>
      </c>
      <c r="J90" s="39" t="str">
        <f>E24</f>
        <v>Tomáš Vašek, Sněhurčina 710, 460 15 Liberec 15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9"/>
      <c r="B92" s="190"/>
      <c r="C92" s="191" t="s">
        <v>201</v>
      </c>
      <c r="D92" s="192" t="s">
        <v>59</v>
      </c>
      <c r="E92" s="192" t="s">
        <v>55</v>
      </c>
      <c r="F92" s="192" t="s">
        <v>56</v>
      </c>
      <c r="G92" s="192" t="s">
        <v>202</v>
      </c>
      <c r="H92" s="192" t="s">
        <v>203</v>
      </c>
      <c r="I92" s="192" t="s">
        <v>204</v>
      </c>
      <c r="J92" s="192" t="s">
        <v>184</v>
      </c>
      <c r="K92" s="193" t="s">
        <v>205</v>
      </c>
      <c r="L92" s="194"/>
      <c r="M92" s="95" t="s">
        <v>21</v>
      </c>
      <c r="N92" s="96" t="s">
        <v>44</v>
      </c>
      <c r="O92" s="96" t="s">
        <v>206</v>
      </c>
      <c r="P92" s="96" t="s">
        <v>207</v>
      </c>
      <c r="Q92" s="96" t="s">
        <v>208</v>
      </c>
      <c r="R92" s="96" t="s">
        <v>209</v>
      </c>
      <c r="S92" s="96" t="s">
        <v>210</v>
      </c>
      <c r="T92" s="97" t="s">
        <v>211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41"/>
      <c r="B93" s="42"/>
      <c r="C93" s="102" t="s">
        <v>212</v>
      </c>
      <c r="D93" s="43"/>
      <c r="E93" s="43"/>
      <c r="F93" s="43"/>
      <c r="G93" s="43"/>
      <c r="H93" s="43"/>
      <c r="I93" s="43"/>
      <c r="J93" s="195">
        <f>BK93</f>
        <v>0</v>
      </c>
      <c r="K93" s="43"/>
      <c r="L93" s="47"/>
      <c r="M93" s="98"/>
      <c r="N93" s="196"/>
      <c r="O93" s="99"/>
      <c r="P93" s="197">
        <f>P94+P418</f>
        <v>0</v>
      </c>
      <c r="Q93" s="99"/>
      <c r="R93" s="197">
        <f>R94+R418</f>
        <v>18.150079854300003</v>
      </c>
      <c r="S93" s="99"/>
      <c r="T93" s="198">
        <f>T94+T418</f>
        <v>25.429855589999999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73</v>
      </c>
      <c r="AU93" s="20" t="s">
        <v>185</v>
      </c>
      <c r="BK93" s="199">
        <f>BK94+BK418</f>
        <v>0</v>
      </c>
    </row>
    <row r="94" s="12" customFormat="1" ht="25.92" customHeight="1">
      <c r="A94" s="12"/>
      <c r="B94" s="200"/>
      <c r="C94" s="201"/>
      <c r="D94" s="202" t="s">
        <v>73</v>
      </c>
      <c r="E94" s="203" t="s">
        <v>213</v>
      </c>
      <c r="F94" s="203" t="s">
        <v>214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P95+P162+P172+P179+P277+P288+P390+P415</f>
        <v>0</v>
      </c>
      <c r="Q94" s="208"/>
      <c r="R94" s="209">
        <f>R95+R162+R172+R179+R277+R288+R390+R415</f>
        <v>15.773291090000001</v>
      </c>
      <c r="S94" s="208"/>
      <c r="T94" s="210">
        <f>T95+T162+T172+T179+T277+T288+T390+T415</f>
        <v>24.270450069999999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82</v>
      </c>
      <c r="AT94" s="212" t="s">
        <v>73</v>
      </c>
      <c r="AU94" s="212" t="s">
        <v>74</v>
      </c>
      <c r="AY94" s="211" t="s">
        <v>215</v>
      </c>
      <c r="BK94" s="213">
        <f>BK95+BK162+BK172+BK179+BK277+BK288+BK390+BK415</f>
        <v>0</v>
      </c>
    </row>
    <row r="95" s="12" customFormat="1" ht="22.8" customHeight="1">
      <c r="A95" s="12"/>
      <c r="B95" s="200"/>
      <c r="C95" s="201"/>
      <c r="D95" s="202" t="s">
        <v>73</v>
      </c>
      <c r="E95" s="214" t="s">
        <v>82</v>
      </c>
      <c r="F95" s="214" t="s">
        <v>216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SUM(P96:P161)</f>
        <v>0</v>
      </c>
      <c r="Q95" s="208"/>
      <c r="R95" s="209">
        <f>SUM(R96:R161)</f>
        <v>0.00013900000000000002</v>
      </c>
      <c r="S95" s="208"/>
      <c r="T95" s="210">
        <f>SUM(T96:T161)</f>
        <v>0.71760000000000002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82</v>
      </c>
      <c r="AT95" s="212" t="s">
        <v>73</v>
      </c>
      <c r="AU95" s="212" t="s">
        <v>82</v>
      </c>
      <c r="AY95" s="211" t="s">
        <v>215</v>
      </c>
      <c r="BK95" s="213">
        <f>SUM(BK96:BK161)</f>
        <v>0</v>
      </c>
    </row>
    <row r="96" s="2" customFormat="1" ht="66.75" customHeight="1">
      <c r="A96" s="41"/>
      <c r="B96" s="42"/>
      <c r="C96" s="216" t="s">
        <v>82</v>
      </c>
      <c r="D96" s="216" t="s">
        <v>217</v>
      </c>
      <c r="E96" s="217" t="s">
        <v>218</v>
      </c>
      <c r="F96" s="218" t="s">
        <v>219</v>
      </c>
      <c r="G96" s="219" t="s">
        <v>108</v>
      </c>
      <c r="H96" s="220">
        <v>2.7599999999999998</v>
      </c>
      <c r="I96" s="221"/>
      <c r="J96" s="222">
        <f>ROUND(I96*H96,2)</f>
        <v>0</v>
      </c>
      <c r="K96" s="218" t="s">
        <v>220</v>
      </c>
      <c r="L96" s="47"/>
      <c r="M96" s="223" t="s">
        <v>21</v>
      </c>
      <c r="N96" s="224" t="s">
        <v>45</v>
      </c>
      <c r="O96" s="87"/>
      <c r="P96" s="225">
        <f>O96*H96</f>
        <v>0</v>
      </c>
      <c r="Q96" s="225">
        <v>0</v>
      </c>
      <c r="R96" s="225">
        <f>Q96*H96</f>
        <v>0</v>
      </c>
      <c r="S96" s="225">
        <v>0.26000000000000001</v>
      </c>
      <c r="T96" s="226">
        <f>S96*H96</f>
        <v>0.71760000000000002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221</v>
      </c>
      <c r="AT96" s="227" t="s">
        <v>217</v>
      </c>
      <c r="AU96" s="227" t="s">
        <v>84</v>
      </c>
      <c r="AY96" s="20" t="s">
        <v>215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82</v>
      </c>
      <c r="BK96" s="228">
        <f>ROUND(I96*H96,2)</f>
        <v>0</v>
      </c>
      <c r="BL96" s="20" t="s">
        <v>221</v>
      </c>
      <c r="BM96" s="227" t="s">
        <v>222</v>
      </c>
    </row>
    <row r="97" s="2" customFormat="1">
      <c r="A97" s="41"/>
      <c r="B97" s="42"/>
      <c r="C97" s="43"/>
      <c r="D97" s="229" t="s">
        <v>223</v>
      </c>
      <c r="E97" s="43"/>
      <c r="F97" s="230" t="s">
        <v>224</v>
      </c>
      <c r="G97" s="43"/>
      <c r="H97" s="43"/>
      <c r="I97" s="231"/>
      <c r="J97" s="43"/>
      <c r="K97" s="43"/>
      <c r="L97" s="47"/>
      <c r="M97" s="232"/>
      <c r="N97" s="233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223</v>
      </c>
      <c r="AU97" s="20" t="s">
        <v>84</v>
      </c>
    </row>
    <row r="98" s="13" customFormat="1">
      <c r="A98" s="13"/>
      <c r="B98" s="234"/>
      <c r="C98" s="235"/>
      <c r="D98" s="236" t="s">
        <v>173</v>
      </c>
      <c r="E98" s="237" t="s">
        <v>21</v>
      </c>
      <c r="F98" s="238" t="s">
        <v>225</v>
      </c>
      <c r="G98" s="235"/>
      <c r="H98" s="239">
        <v>2.7599999999999998</v>
      </c>
      <c r="I98" s="240"/>
      <c r="J98" s="235"/>
      <c r="K98" s="235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173</v>
      </c>
      <c r="AU98" s="245" t="s">
        <v>84</v>
      </c>
      <c r="AV98" s="13" t="s">
        <v>84</v>
      </c>
      <c r="AW98" s="13" t="s">
        <v>35</v>
      </c>
      <c r="AX98" s="13" t="s">
        <v>74</v>
      </c>
      <c r="AY98" s="245" t="s">
        <v>215</v>
      </c>
    </row>
    <row r="99" s="14" customFormat="1">
      <c r="A99" s="14"/>
      <c r="B99" s="246"/>
      <c r="C99" s="247"/>
      <c r="D99" s="236" t="s">
        <v>173</v>
      </c>
      <c r="E99" s="248" t="s">
        <v>179</v>
      </c>
      <c r="F99" s="249" t="s">
        <v>226</v>
      </c>
      <c r="G99" s="247"/>
      <c r="H99" s="250">
        <v>2.7599999999999998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173</v>
      </c>
      <c r="AU99" s="256" t="s">
        <v>84</v>
      </c>
      <c r="AV99" s="14" t="s">
        <v>120</v>
      </c>
      <c r="AW99" s="14" t="s">
        <v>35</v>
      </c>
      <c r="AX99" s="14" t="s">
        <v>74</v>
      </c>
      <c r="AY99" s="256" t="s">
        <v>215</v>
      </c>
    </row>
    <row r="100" s="15" customFormat="1">
      <c r="A100" s="15"/>
      <c r="B100" s="257"/>
      <c r="C100" s="258"/>
      <c r="D100" s="236" t="s">
        <v>173</v>
      </c>
      <c r="E100" s="259" t="s">
        <v>21</v>
      </c>
      <c r="F100" s="260" t="s">
        <v>227</v>
      </c>
      <c r="G100" s="258"/>
      <c r="H100" s="261">
        <v>2.7599999999999998</v>
      </c>
      <c r="I100" s="262"/>
      <c r="J100" s="258"/>
      <c r="K100" s="258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173</v>
      </c>
      <c r="AU100" s="267" t="s">
        <v>84</v>
      </c>
      <c r="AV100" s="15" t="s">
        <v>221</v>
      </c>
      <c r="AW100" s="15" t="s">
        <v>35</v>
      </c>
      <c r="AX100" s="15" t="s">
        <v>82</v>
      </c>
      <c r="AY100" s="267" t="s">
        <v>215</v>
      </c>
    </row>
    <row r="101" s="2" customFormat="1" ht="44.25" customHeight="1">
      <c r="A101" s="41"/>
      <c r="B101" s="42"/>
      <c r="C101" s="216" t="s">
        <v>84</v>
      </c>
      <c r="D101" s="216" t="s">
        <v>217</v>
      </c>
      <c r="E101" s="217" t="s">
        <v>228</v>
      </c>
      <c r="F101" s="218" t="s">
        <v>229</v>
      </c>
      <c r="G101" s="219" t="s">
        <v>146</v>
      </c>
      <c r="H101" s="220">
        <v>1.4990000000000001</v>
      </c>
      <c r="I101" s="221"/>
      <c r="J101" s="222">
        <f>ROUND(I101*H101,2)</f>
        <v>0</v>
      </c>
      <c r="K101" s="218" t="s">
        <v>220</v>
      </c>
      <c r="L101" s="47"/>
      <c r="M101" s="223" t="s">
        <v>21</v>
      </c>
      <c r="N101" s="224" t="s">
        <v>45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221</v>
      </c>
      <c r="AT101" s="227" t="s">
        <v>217</v>
      </c>
      <c r="AU101" s="227" t="s">
        <v>84</v>
      </c>
      <c r="AY101" s="20" t="s">
        <v>215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82</v>
      </c>
      <c r="BK101" s="228">
        <f>ROUND(I101*H101,2)</f>
        <v>0</v>
      </c>
      <c r="BL101" s="20" t="s">
        <v>221</v>
      </c>
      <c r="BM101" s="227" t="s">
        <v>230</v>
      </c>
    </row>
    <row r="102" s="2" customFormat="1">
      <c r="A102" s="41"/>
      <c r="B102" s="42"/>
      <c r="C102" s="43"/>
      <c r="D102" s="229" t="s">
        <v>223</v>
      </c>
      <c r="E102" s="43"/>
      <c r="F102" s="230" t="s">
        <v>231</v>
      </c>
      <c r="G102" s="43"/>
      <c r="H102" s="43"/>
      <c r="I102" s="231"/>
      <c r="J102" s="43"/>
      <c r="K102" s="43"/>
      <c r="L102" s="47"/>
      <c r="M102" s="232"/>
      <c r="N102" s="23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223</v>
      </c>
      <c r="AU102" s="20" t="s">
        <v>84</v>
      </c>
    </row>
    <row r="103" s="16" customFormat="1">
      <c r="A103" s="16"/>
      <c r="B103" s="268"/>
      <c r="C103" s="269"/>
      <c r="D103" s="236" t="s">
        <v>173</v>
      </c>
      <c r="E103" s="270" t="s">
        <v>21</v>
      </c>
      <c r="F103" s="271" t="s">
        <v>232</v>
      </c>
      <c r="G103" s="269"/>
      <c r="H103" s="270" t="s">
        <v>21</v>
      </c>
      <c r="I103" s="272"/>
      <c r="J103" s="269"/>
      <c r="K103" s="269"/>
      <c r="L103" s="273"/>
      <c r="M103" s="274"/>
      <c r="N103" s="275"/>
      <c r="O103" s="275"/>
      <c r="P103" s="275"/>
      <c r="Q103" s="275"/>
      <c r="R103" s="275"/>
      <c r="S103" s="275"/>
      <c r="T103" s="27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77" t="s">
        <v>173</v>
      </c>
      <c r="AU103" s="277" t="s">
        <v>84</v>
      </c>
      <c r="AV103" s="16" t="s">
        <v>82</v>
      </c>
      <c r="AW103" s="16" t="s">
        <v>35</v>
      </c>
      <c r="AX103" s="16" t="s">
        <v>74</v>
      </c>
      <c r="AY103" s="277" t="s">
        <v>215</v>
      </c>
    </row>
    <row r="104" s="13" customFormat="1">
      <c r="A104" s="13"/>
      <c r="B104" s="234"/>
      <c r="C104" s="235"/>
      <c r="D104" s="236" t="s">
        <v>173</v>
      </c>
      <c r="E104" s="237" t="s">
        <v>21</v>
      </c>
      <c r="F104" s="238" t="s">
        <v>233</v>
      </c>
      <c r="G104" s="235"/>
      <c r="H104" s="239">
        <v>1.3500000000000001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173</v>
      </c>
      <c r="AU104" s="245" t="s">
        <v>84</v>
      </c>
      <c r="AV104" s="13" t="s">
        <v>84</v>
      </c>
      <c r="AW104" s="13" t="s">
        <v>35</v>
      </c>
      <c r="AX104" s="13" t="s">
        <v>74</v>
      </c>
      <c r="AY104" s="245" t="s">
        <v>215</v>
      </c>
    </row>
    <row r="105" s="13" customFormat="1">
      <c r="A105" s="13"/>
      <c r="B105" s="234"/>
      <c r="C105" s="235"/>
      <c r="D105" s="236" t="s">
        <v>173</v>
      </c>
      <c r="E105" s="237" t="s">
        <v>21</v>
      </c>
      <c r="F105" s="238" t="s">
        <v>234</v>
      </c>
      <c r="G105" s="235"/>
      <c r="H105" s="239">
        <v>0.315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173</v>
      </c>
      <c r="AU105" s="245" t="s">
        <v>84</v>
      </c>
      <c r="AV105" s="13" t="s">
        <v>84</v>
      </c>
      <c r="AW105" s="13" t="s">
        <v>35</v>
      </c>
      <c r="AX105" s="13" t="s">
        <v>74</v>
      </c>
      <c r="AY105" s="245" t="s">
        <v>215</v>
      </c>
    </row>
    <row r="106" s="13" customFormat="1">
      <c r="A106" s="13"/>
      <c r="B106" s="234"/>
      <c r="C106" s="235"/>
      <c r="D106" s="236" t="s">
        <v>173</v>
      </c>
      <c r="E106" s="237" t="s">
        <v>21</v>
      </c>
      <c r="F106" s="238" t="s">
        <v>235</v>
      </c>
      <c r="G106" s="235"/>
      <c r="H106" s="239">
        <v>-0.16600000000000001</v>
      </c>
      <c r="I106" s="240"/>
      <c r="J106" s="235"/>
      <c r="K106" s="235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173</v>
      </c>
      <c r="AU106" s="245" t="s">
        <v>84</v>
      </c>
      <c r="AV106" s="13" t="s">
        <v>84</v>
      </c>
      <c r="AW106" s="13" t="s">
        <v>35</v>
      </c>
      <c r="AX106" s="13" t="s">
        <v>74</v>
      </c>
      <c r="AY106" s="245" t="s">
        <v>215</v>
      </c>
    </row>
    <row r="107" s="14" customFormat="1">
      <c r="A107" s="14"/>
      <c r="B107" s="246"/>
      <c r="C107" s="247"/>
      <c r="D107" s="236" t="s">
        <v>173</v>
      </c>
      <c r="E107" s="248" t="s">
        <v>148</v>
      </c>
      <c r="F107" s="249" t="s">
        <v>226</v>
      </c>
      <c r="G107" s="247"/>
      <c r="H107" s="250">
        <v>1.4990000000000001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173</v>
      </c>
      <c r="AU107" s="256" t="s">
        <v>84</v>
      </c>
      <c r="AV107" s="14" t="s">
        <v>120</v>
      </c>
      <c r="AW107" s="14" t="s">
        <v>35</v>
      </c>
      <c r="AX107" s="14" t="s">
        <v>74</v>
      </c>
      <c r="AY107" s="256" t="s">
        <v>215</v>
      </c>
    </row>
    <row r="108" s="15" customFormat="1">
      <c r="A108" s="15"/>
      <c r="B108" s="257"/>
      <c r="C108" s="258"/>
      <c r="D108" s="236" t="s">
        <v>173</v>
      </c>
      <c r="E108" s="259" t="s">
        <v>21</v>
      </c>
      <c r="F108" s="260" t="s">
        <v>227</v>
      </c>
      <c r="G108" s="258"/>
      <c r="H108" s="261">
        <v>1.4990000000000001</v>
      </c>
      <c r="I108" s="262"/>
      <c r="J108" s="258"/>
      <c r="K108" s="258"/>
      <c r="L108" s="263"/>
      <c r="M108" s="264"/>
      <c r="N108" s="265"/>
      <c r="O108" s="265"/>
      <c r="P108" s="265"/>
      <c r="Q108" s="265"/>
      <c r="R108" s="265"/>
      <c r="S108" s="265"/>
      <c r="T108" s="26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7" t="s">
        <v>173</v>
      </c>
      <c r="AU108" s="267" t="s">
        <v>84</v>
      </c>
      <c r="AV108" s="15" t="s">
        <v>221</v>
      </c>
      <c r="AW108" s="15" t="s">
        <v>35</v>
      </c>
      <c r="AX108" s="15" t="s">
        <v>82</v>
      </c>
      <c r="AY108" s="267" t="s">
        <v>215</v>
      </c>
    </row>
    <row r="109" s="2" customFormat="1" ht="44.25" customHeight="1">
      <c r="A109" s="41"/>
      <c r="B109" s="42"/>
      <c r="C109" s="216" t="s">
        <v>120</v>
      </c>
      <c r="D109" s="216" t="s">
        <v>217</v>
      </c>
      <c r="E109" s="217" t="s">
        <v>236</v>
      </c>
      <c r="F109" s="218" t="s">
        <v>237</v>
      </c>
      <c r="G109" s="219" t="s">
        <v>146</v>
      </c>
      <c r="H109" s="220">
        <v>4.7999999999999998</v>
      </c>
      <c r="I109" s="221"/>
      <c r="J109" s="222">
        <f>ROUND(I109*H109,2)</f>
        <v>0</v>
      </c>
      <c r="K109" s="218" t="s">
        <v>220</v>
      </c>
      <c r="L109" s="47"/>
      <c r="M109" s="223" t="s">
        <v>21</v>
      </c>
      <c r="N109" s="224" t="s">
        <v>45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221</v>
      </c>
      <c r="AT109" s="227" t="s">
        <v>217</v>
      </c>
      <c r="AU109" s="227" t="s">
        <v>84</v>
      </c>
      <c r="AY109" s="20" t="s">
        <v>215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82</v>
      </c>
      <c r="BK109" s="228">
        <f>ROUND(I109*H109,2)</f>
        <v>0</v>
      </c>
      <c r="BL109" s="20" t="s">
        <v>221</v>
      </c>
      <c r="BM109" s="227" t="s">
        <v>238</v>
      </c>
    </row>
    <row r="110" s="2" customFormat="1">
      <c r="A110" s="41"/>
      <c r="B110" s="42"/>
      <c r="C110" s="43"/>
      <c r="D110" s="229" t="s">
        <v>223</v>
      </c>
      <c r="E110" s="43"/>
      <c r="F110" s="230" t="s">
        <v>239</v>
      </c>
      <c r="G110" s="43"/>
      <c r="H110" s="43"/>
      <c r="I110" s="231"/>
      <c r="J110" s="43"/>
      <c r="K110" s="43"/>
      <c r="L110" s="47"/>
      <c r="M110" s="232"/>
      <c r="N110" s="23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223</v>
      </c>
      <c r="AU110" s="20" t="s">
        <v>84</v>
      </c>
    </row>
    <row r="111" s="16" customFormat="1">
      <c r="A111" s="16"/>
      <c r="B111" s="268"/>
      <c r="C111" s="269"/>
      <c r="D111" s="236" t="s">
        <v>173</v>
      </c>
      <c r="E111" s="270" t="s">
        <v>21</v>
      </c>
      <c r="F111" s="271" t="s">
        <v>240</v>
      </c>
      <c r="G111" s="269"/>
      <c r="H111" s="270" t="s">
        <v>21</v>
      </c>
      <c r="I111" s="272"/>
      <c r="J111" s="269"/>
      <c r="K111" s="269"/>
      <c r="L111" s="273"/>
      <c r="M111" s="274"/>
      <c r="N111" s="275"/>
      <c r="O111" s="275"/>
      <c r="P111" s="275"/>
      <c r="Q111" s="275"/>
      <c r="R111" s="275"/>
      <c r="S111" s="275"/>
      <c r="T111" s="27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77" t="s">
        <v>173</v>
      </c>
      <c r="AU111" s="277" t="s">
        <v>84</v>
      </c>
      <c r="AV111" s="16" t="s">
        <v>82</v>
      </c>
      <c r="AW111" s="16" t="s">
        <v>35</v>
      </c>
      <c r="AX111" s="16" t="s">
        <v>74</v>
      </c>
      <c r="AY111" s="277" t="s">
        <v>215</v>
      </c>
    </row>
    <row r="112" s="13" customFormat="1">
      <c r="A112" s="13"/>
      <c r="B112" s="234"/>
      <c r="C112" s="235"/>
      <c r="D112" s="236" t="s">
        <v>173</v>
      </c>
      <c r="E112" s="237" t="s">
        <v>21</v>
      </c>
      <c r="F112" s="238" t="s">
        <v>241</v>
      </c>
      <c r="G112" s="235"/>
      <c r="H112" s="239">
        <v>4.7999999999999998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173</v>
      </c>
      <c r="AU112" s="245" t="s">
        <v>84</v>
      </c>
      <c r="AV112" s="13" t="s">
        <v>84</v>
      </c>
      <c r="AW112" s="13" t="s">
        <v>35</v>
      </c>
      <c r="AX112" s="13" t="s">
        <v>74</v>
      </c>
      <c r="AY112" s="245" t="s">
        <v>215</v>
      </c>
    </row>
    <row r="113" s="14" customFormat="1">
      <c r="A113" s="14"/>
      <c r="B113" s="246"/>
      <c r="C113" s="247"/>
      <c r="D113" s="236" t="s">
        <v>173</v>
      </c>
      <c r="E113" s="248" t="s">
        <v>144</v>
      </c>
      <c r="F113" s="249" t="s">
        <v>226</v>
      </c>
      <c r="G113" s="247"/>
      <c r="H113" s="250">
        <v>4.7999999999999998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173</v>
      </c>
      <c r="AU113" s="256" t="s">
        <v>84</v>
      </c>
      <c r="AV113" s="14" t="s">
        <v>120</v>
      </c>
      <c r="AW113" s="14" t="s">
        <v>35</v>
      </c>
      <c r="AX113" s="14" t="s">
        <v>74</v>
      </c>
      <c r="AY113" s="256" t="s">
        <v>215</v>
      </c>
    </row>
    <row r="114" s="15" customFormat="1">
      <c r="A114" s="15"/>
      <c r="B114" s="257"/>
      <c r="C114" s="258"/>
      <c r="D114" s="236" t="s">
        <v>173</v>
      </c>
      <c r="E114" s="259" t="s">
        <v>21</v>
      </c>
      <c r="F114" s="260" t="s">
        <v>227</v>
      </c>
      <c r="G114" s="258"/>
      <c r="H114" s="261">
        <v>4.7999999999999998</v>
      </c>
      <c r="I114" s="262"/>
      <c r="J114" s="258"/>
      <c r="K114" s="258"/>
      <c r="L114" s="263"/>
      <c r="M114" s="264"/>
      <c r="N114" s="265"/>
      <c r="O114" s="265"/>
      <c r="P114" s="265"/>
      <c r="Q114" s="265"/>
      <c r="R114" s="265"/>
      <c r="S114" s="265"/>
      <c r="T114" s="26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7" t="s">
        <v>173</v>
      </c>
      <c r="AU114" s="267" t="s">
        <v>84</v>
      </c>
      <c r="AV114" s="15" t="s">
        <v>221</v>
      </c>
      <c r="AW114" s="15" t="s">
        <v>35</v>
      </c>
      <c r="AX114" s="15" t="s">
        <v>82</v>
      </c>
      <c r="AY114" s="267" t="s">
        <v>215</v>
      </c>
    </row>
    <row r="115" s="2" customFormat="1" ht="62.7" customHeight="1">
      <c r="A115" s="41"/>
      <c r="B115" s="42"/>
      <c r="C115" s="216" t="s">
        <v>221</v>
      </c>
      <c r="D115" s="216" t="s">
        <v>217</v>
      </c>
      <c r="E115" s="217" t="s">
        <v>242</v>
      </c>
      <c r="F115" s="218" t="s">
        <v>243</v>
      </c>
      <c r="G115" s="219" t="s">
        <v>146</v>
      </c>
      <c r="H115" s="220">
        <v>5.7359999999999998</v>
      </c>
      <c r="I115" s="221"/>
      <c r="J115" s="222">
        <f>ROUND(I115*H115,2)</f>
        <v>0</v>
      </c>
      <c r="K115" s="218" t="s">
        <v>220</v>
      </c>
      <c r="L115" s="47"/>
      <c r="M115" s="223" t="s">
        <v>21</v>
      </c>
      <c r="N115" s="224" t="s">
        <v>45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221</v>
      </c>
      <c r="AT115" s="227" t="s">
        <v>217</v>
      </c>
      <c r="AU115" s="227" t="s">
        <v>84</v>
      </c>
      <c r="AY115" s="20" t="s">
        <v>215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82</v>
      </c>
      <c r="BK115" s="228">
        <f>ROUND(I115*H115,2)</f>
        <v>0</v>
      </c>
      <c r="BL115" s="20" t="s">
        <v>221</v>
      </c>
      <c r="BM115" s="227" t="s">
        <v>244</v>
      </c>
    </row>
    <row r="116" s="2" customFormat="1">
      <c r="A116" s="41"/>
      <c r="B116" s="42"/>
      <c r="C116" s="43"/>
      <c r="D116" s="229" t="s">
        <v>223</v>
      </c>
      <c r="E116" s="43"/>
      <c r="F116" s="230" t="s">
        <v>245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223</v>
      </c>
      <c r="AU116" s="20" t="s">
        <v>84</v>
      </c>
    </row>
    <row r="117" s="13" customFormat="1">
      <c r="A117" s="13"/>
      <c r="B117" s="234"/>
      <c r="C117" s="235"/>
      <c r="D117" s="236" t="s">
        <v>173</v>
      </c>
      <c r="E117" s="237" t="s">
        <v>21</v>
      </c>
      <c r="F117" s="238" t="s">
        <v>246</v>
      </c>
      <c r="G117" s="235"/>
      <c r="H117" s="239">
        <v>6.2990000000000004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173</v>
      </c>
      <c r="AU117" s="245" t="s">
        <v>84</v>
      </c>
      <c r="AV117" s="13" t="s">
        <v>84</v>
      </c>
      <c r="AW117" s="13" t="s">
        <v>35</v>
      </c>
      <c r="AX117" s="13" t="s">
        <v>74</v>
      </c>
      <c r="AY117" s="245" t="s">
        <v>215</v>
      </c>
    </row>
    <row r="118" s="16" customFormat="1">
      <c r="A118" s="16"/>
      <c r="B118" s="268"/>
      <c r="C118" s="269"/>
      <c r="D118" s="236" t="s">
        <v>173</v>
      </c>
      <c r="E118" s="270" t="s">
        <v>21</v>
      </c>
      <c r="F118" s="271" t="s">
        <v>247</v>
      </c>
      <c r="G118" s="269"/>
      <c r="H118" s="270" t="s">
        <v>21</v>
      </c>
      <c r="I118" s="272"/>
      <c r="J118" s="269"/>
      <c r="K118" s="269"/>
      <c r="L118" s="273"/>
      <c r="M118" s="274"/>
      <c r="N118" s="275"/>
      <c r="O118" s="275"/>
      <c r="P118" s="275"/>
      <c r="Q118" s="275"/>
      <c r="R118" s="275"/>
      <c r="S118" s="275"/>
      <c r="T118" s="27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77" t="s">
        <v>173</v>
      </c>
      <c r="AU118" s="277" t="s">
        <v>84</v>
      </c>
      <c r="AV118" s="16" t="s">
        <v>82</v>
      </c>
      <c r="AW118" s="16" t="s">
        <v>35</v>
      </c>
      <c r="AX118" s="16" t="s">
        <v>74</v>
      </c>
      <c r="AY118" s="277" t="s">
        <v>215</v>
      </c>
    </row>
    <row r="119" s="13" customFormat="1">
      <c r="A119" s="13"/>
      <c r="B119" s="234"/>
      <c r="C119" s="235"/>
      <c r="D119" s="236" t="s">
        <v>173</v>
      </c>
      <c r="E119" s="237" t="s">
        <v>21</v>
      </c>
      <c r="F119" s="238" t="s">
        <v>248</v>
      </c>
      <c r="G119" s="235"/>
      <c r="H119" s="239">
        <v>-0.56299999999999994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173</v>
      </c>
      <c r="AU119" s="245" t="s">
        <v>84</v>
      </c>
      <c r="AV119" s="13" t="s">
        <v>84</v>
      </c>
      <c r="AW119" s="13" t="s">
        <v>35</v>
      </c>
      <c r="AX119" s="13" t="s">
        <v>74</v>
      </c>
      <c r="AY119" s="245" t="s">
        <v>215</v>
      </c>
    </row>
    <row r="120" s="14" customFormat="1">
      <c r="A120" s="14"/>
      <c r="B120" s="246"/>
      <c r="C120" s="247"/>
      <c r="D120" s="236" t="s">
        <v>173</v>
      </c>
      <c r="E120" s="248" t="s">
        <v>170</v>
      </c>
      <c r="F120" s="249" t="s">
        <v>226</v>
      </c>
      <c r="G120" s="247"/>
      <c r="H120" s="250">
        <v>5.7359999999999998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173</v>
      </c>
      <c r="AU120" s="256" t="s">
        <v>84</v>
      </c>
      <c r="AV120" s="14" t="s">
        <v>120</v>
      </c>
      <c r="AW120" s="14" t="s">
        <v>35</v>
      </c>
      <c r="AX120" s="14" t="s">
        <v>74</v>
      </c>
      <c r="AY120" s="256" t="s">
        <v>215</v>
      </c>
    </row>
    <row r="121" s="15" customFormat="1">
      <c r="A121" s="15"/>
      <c r="B121" s="257"/>
      <c r="C121" s="258"/>
      <c r="D121" s="236" t="s">
        <v>173</v>
      </c>
      <c r="E121" s="259" t="s">
        <v>21</v>
      </c>
      <c r="F121" s="260" t="s">
        <v>227</v>
      </c>
      <c r="G121" s="258"/>
      <c r="H121" s="261">
        <v>5.7359999999999998</v>
      </c>
      <c r="I121" s="262"/>
      <c r="J121" s="258"/>
      <c r="K121" s="258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173</v>
      </c>
      <c r="AU121" s="267" t="s">
        <v>84</v>
      </c>
      <c r="AV121" s="15" t="s">
        <v>221</v>
      </c>
      <c r="AW121" s="15" t="s">
        <v>35</v>
      </c>
      <c r="AX121" s="15" t="s">
        <v>82</v>
      </c>
      <c r="AY121" s="267" t="s">
        <v>215</v>
      </c>
    </row>
    <row r="122" s="2" customFormat="1" ht="66.75" customHeight="1">
      <c r="A122" s="41"/>
      <c r="B122" s="42"/>
      <c r="C122" s="216" t="s">
        <v>249</v>
      </c>
      <c r="D122" s="216" t="s">
        <v>217</v>
      </c>
      <c r="E122" s="217" t="s">
        <v>250</v>
      </c>
      <c r="F122" s="218" t="s">
        <v>251</v>
      </c>
      <c r="G122" s="219" t="s">
        <v>146</v>
      </c>
      <c r="H122" s="220">
        <v>57.359999999999999</v>
      </c>
      <c r="I122" s="221"/>
      <c r="J122" s="222">
        <f>ROUND(I122*H122,2)</f>
        <v>0</v>
      </c>
      <c r="K122" s="218" t="s">
        <v>220</v>
      </c>
      <c r="L122" s="47"/>
      <c r="M122" s="223" t="s">
        <v>21</v>
      </c>
      <c r="N122" s="224" t="s">
        <v>45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221</v>
      </c>
      <c r="AT122" s="227" t="s">
        <v>217</v>
      </c>
      <c r="AU122" s="227" t="s">
        <v>84</v>
      </c>
      <c r="AY122" s="20" t="s">
        <v>215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82</v>
      </c>
      <c r="BK122" s="228">
        <f>ROUND(I122*H122,2)</f>
        <v>0</v>
      </c>
      <c r="BL122" s="20" t="s">
        <v>221</v>
      </c>
      <c r="BM122" s="227" t="s">
        <v>252</v>
      </c>
    </row>
    <row r="123" s="2" customFormat="1">
      <c r="A123" s="41"/>
      <c r="B123" s="42"/>
      <c r="C123" s="43"/>
      <c r="D123" s="229" t="s">
        <v>223</v>
      </c>
      <c r="E123" s="43"/>
      <c r="F123" s="230" t="s">
        <v>253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223</v>
      </c>
      <c r="AU123" s="20" t="s">
        <v>84</v>
      </c>
    </row>
    <row r="124" s="13" customFormat="1">
      <c r="A124" s="13"/>
      <c r="B124" s="234"/>
      <c r="C124" s="235"/>
      <c r="D124" s="236" t="s">
        <v>173</v>
      </c>
      <c r="E124" s="237" t="s">
        <v>21</v>
      </c>
      <c r="F124" s="238" t="s">
        <v>254</v>
      </c>
      <c r="G124" s="235"/>
      <c r="H124" s="239">
        <v>57.359999999999999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173</v>
      </c>
      <c r="AU124" s="245" t="s">
        <v>84</v>
      </c>
      <c r="AV124" s="13" t="s">
        <v>84</v>
      </c>
      <c r="AW124" s="13" t="s">
        <v>35</v>
      </c>
      <c r="AX124" s="13" t="s">
        <v>82</v>
      </c>
      <c r="AY124" s="245" t="s">
        <v>215</v>
      </c>
    </row>
    <row r="125" s="2" customFormat="1" ht="44.25" customHeight="1">
      <c r="A125" s="41"/>
      <c r="B125" s="42"/>
      <c r="C125" s="216" t="s">
        <v>255</v>
      </c>
      <c r="D125" s="216" t="s">
        <v>217</v>
      </c>
      <c r="E125" s="217" t="s">
        <v>256</v>
      </c>
      <c r="F125" s="218" t="s">
        <v>257</v>
      </c>
      <c r="G125" s="219" t="s">
        <v>258</v>
      </c>
      <c r="H125" s="220">
        <v>10.324999999999999</v>
      </c>
      <c r="I125" s="221"/>
      <c r="J125" s="222">
        <f>ROUND(I125*H125,2)</f>
        <v>0</v>
      </c>
      <c r="K125" s="218" t="s">
        <v>220</v>
      </c>
      <c r="L125" s="47"/>
      <c r="M125" s="223" t="s">
        <v>21</v>
      </c>
      <c r="N125" s="224" t="s">
        <v>45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221</v>
      </c>
      <c r="AT125" s="227" t="s">
        <v>217</v>
      </c>
      <c r="AU125" s="227" t="s">
        <v>84</v>
      </c>
      <c r="AY125" s="20" t="s">
        <v>215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82</v>
      </c>
      <c r="BK125" s="228">
        <f>ROUND(I125*H125,2)</f>
        <v>0</v>
      </c>
      <c r="BL125" s="20" t="s">
        <v>221</v>
      </c>
      <c r="BM125" s="227" t="s">
        <v>259</v>
      </c>
    </row>
    <row r="126" s="2" customFormat="1">
      <c r="A126" s="41"/>
      <c r="B126" s="42"/>
      <c r="C126" s="43"/>
      <c r="D126" s="229" t="s">
        <v>223</v>
      </c>
      <c r="E126" s="43"/>
      <c r="F126" s="230" t="s">
        <v>260</v>
      </c>
      <c r="G126" s="43"/>
      <c r="H126" s="43"/>
      <c r="I126" s="231"/>
      <c r="J126" s="43"/>
      <c r="K126" s="43"/>
      <c r="L126" s="47"/>
      <c r="M126" s="232"/>
      <c r="N126" s="23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223</v>
      </c>
      <c r="AU126" s="20" t="s">
        <v>84</v>
      </c>
    </row>
    <row r="127" s="13" customFormat="1">
      <c r="A127" s="13"/>
      <c r="B127" s="234"/>
      <c r="C127" s="235"/>
      <c r="D127" s="236" t="s">
        <v>173</v>
      </c>
      <c r="E127" s="237" t="s">
        <v>21</v>
      </c>
      <c r="F127" s="238" t="s">
        <v>261</v>
      </c>
      <c r="G127" s="235"/>
      <c r="H127" s="239">
        <v>10.324999999999999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173</v>
      </c>
      <c r="AU127" s="245" t="s">
        <v>84</v>
      </c>
      <c r="AV127" s="13" t="s">
        <v>84</v>
      </c>
      <c r="AW127" s="13" t="s">
        <v>35</v>
      </c>
      <c r="AX127" s="13" t="s">
        <v>82</v>
      </c>
      <c r="AY127" s="245" t="s">
        <v>215</v>
      </c>
    </row>
    <row r="128" s="2" customFormat="1" ht="55.5" customHeight="1">
      <c r="A128" s="41"/>
      <c r="B128" s="42"/>
      <c r="C128" s="216" t="s">
        <v>262</v>
      </c>
      <c r="D128" s="216" t="s">
        <v>217</v>
      </c>
      <c r="E128" s="217" t="s">
        <v>263</v>
      </c>
      <c r="F128" s="218" t="s">
        <v>264</v>
      </c>
      <c r="G128" s="219" t="s">
        <v>146</v>
      </c>
      <c r="H128" s="220">
        <v>0.56299999999999994</v>
      </c>
      <c r="I128" s="221"/>
      <c r="J128" s="222">
        <f>ROUND(I128*H128,2)</f>
        <v>0</v>
      </c>
      <c r="K128" s="218" t="s">
        <v>220</v>
      </c>
      <c r="L128" s="47"/>
      <c r="M128" s="223" t="s">
        <v>21</v>
      </c>
      <c r="N128" s="224" t="s">
        <v>45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221</v>
      </c>
      <c r="AT128" s="227" t="s">
        <v>217</v>
      </c>
      <c r="AU128" s="227" t="s">
        <v>84</v>
      </c>
      <c r="AY128" s="20" t="s">
        <v>215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82</v>
      </c>
      <c r="BK128" s="228">
        <f>ROUND(I128*H128,2)</f>
        <v>0</v>
      </c>
      <c r="BL128" s="20" t="s">
        <v>221</v>
      </c>
      <c r="BM128" s="227" t="s">
        <v>265</v>
      </c>
    </row>
    <row r="129" s="2" customFormat="1">
      <c r="A129" s="41"/>
      <c r="B129" s="42"/>
      <c r="C129" s="43"/>
      <c r="D129" s="229" t="s">
        <v>223</v>
      </c>
      <c r="E129" s="43"/>
      <c r="F129" s="230" t="s">
        <v>266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223</v>
      </c>
      <c r="AU129" s="20" t="s">
        <v>84</v>
      </c>
    </row>
    <row r="130" s="13" customFormat="1">
      <c r="A130" s="13"/>
      <c r="B130" s="234"/>
      <c r="C130" s="235"/>
      <c r="D130" s="236" t="s">
        <v>173</v>
      </c>
      <c r="E130" s="237" t="s">
        <v>21</v>
      </c>
      <c r="F130" s="238" t="s">
        <v>148</v>
      </c>
      <c r="G130" s="235"/>
      <c r="H130" s="239">
        <v>1.4990000000000001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173</v>
      </c>
      <c r="AU130" s="245" t="s">
        <v>84</v>
      </c>
      <c r="AV130" s="13" t="s">
        <v>84</v>
      </c>
      <c r="AW130" s="13" t="s">
        <v>35</v>
      </c>
      <c r="AX130" s="13" t="s">
        <v>74</v>
      </c>
      <c r="AY130" s="245" t="s">
        <v>215</v>
      </c>
    </row>
    <row r="131" s="16" customFormat="1">
      <c r="A131" s="16"/>
      <c r="B131" s="268"/>
      <c r="C131" s="269"/>
      <c r="D131" s="236" t="s">
        <v>173</v>
      </c>
      <c r="E131" s="270" t="s">
        <v>21</v>
      </c>
      <c r="F131" s="271" t="s">
        <v>267</v>
      </c>
      <c r="G131" s="269"/>
      <c r="H131" s="270" t="s">
        <v>21</v>
      </c>
      <c r="I131" s="272"/>
      <c r="J131" s="269"/>
      <c r="K131" s="269"/>
      <c r="L131" s="273"/>
      <c r="M131" s="274"/>
      <c r="N131" s="275"/>
      <c r="O131" s="275"/>
      <c r="P131" s="275"/>
      <c r="Q131" s="275"/>
      <c r="R131" s="275"/>
      <c r="S131" s="275"/>
      <c r="T131" s="27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7" t="s">
        <v>173</v>
      </c>
      <c r="AU131" s="277" t="s">
        <v>84</v>
      </c>
      <c r="AV131" s="16" t="s">
        <v>82</v>
      </c>
      <c r="AW131" s="16" t="s">
        <v>35</v>
      </c>
      <c r="AX131" s="16" t="s">
        <v>74</v>
      </c>
      <c r="AY131" s="277" t="s">
        <v>215</v>
      </c>
    </row>
    <row r="132" s="13" customFormat="1">
      <c r="A132" s="13"/>
      <c r="B132" s="234"/>
      <c r="C132" s="235"/>
      <c r="D132" s="236" t="s">
        <v>173</v>
      </c>
      <c r="E132" s="237" t="s">
        <v>21</v>
      </c>
      <c r="F132" s="238" t="s">
        <v>268</v>
      </c>
      <c r="G132" s="235"/>
      <c r="H132" s="239">
        <v>-0.63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173</v>
      </c>
      <c r="AU132" s="245" t="s">
        <v>84</v>
      </c>
      <c r="AV132" s="13" t="s">
        <v>84</v>
      </c>
      <c r="AW132" s="13" t="s">
        <v>35</v>
      </c>
      <c r="AX132" s="13" t="s">
        <v>74</v>
      </c>
      <c r="AY132" s="245" t="s">
        <v>215</v>
      </c>
    </row>
    <row r="133" s="13" customFormat="1">
      <c r="A133" s="13"/>
      <c r="B133" s="234"/>
      <c r="C133" s="235"/>
      <c r="D133" s="236" t="s">
        <v>173</v>
      </c>
      <c r="E133" s="237" t="s">
        <v>21</v>
      </c>
      <c r="F133" s="238" t="s">
        <v>269</v>
      </c>
      <c r="G133" s="235"/>
      <c r="H133" s="239">
        <v>-0.17999999999999999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173</v>
      </c>
      <c r="AU133" s="245" t="s">
        <v>84</v>
      </c>
      <c r="AV133" s="13" t="s">
        <v>84</v>
      </c>
      <c r="AW133" s="13" t="s">
        <v>35</v>
      </c>
      <c r="AX133" s="13" t="s">
        <v>74</v>
      </c>
      <c r="AY133" s="245" t="s">
        <v>215</v>
      </c>
    </row>
    <row r="134" s="13" customFormat="1">
      <c r="A134" s="13"/>
      <c r="B134" s="234"/>
      <c r="C134" s="235"/>
      <c r="D134" s="236" t="s">
        <v>173</v>
      </c>
      <c r="E134" s="237" t="s">
        <v>21</v>
      </c>
      <c r="F134" s="238" t="s">
        <v>270</v>
      </c>
      <c r="G134" s="235"/>
      <c r="H134" s="239">
        <v>-0.126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173</v>
      </c>
      <c r="AU134" s="245" t="s">
        <v>84</v>
      </c>
      <c r="AV134" s="13" t="s">
        <v>84</v>
      </c>
      <c r="AW134" s="13" t="s">
        <v>35</v>
      </c>
      <c r="AX134" s="13" t="s">
        <v>74</v>
      </c>
      <c r="AY134" s="245" t="s">
        <v>215</v>
      </c>
    </row>
    <row r="135" s="14" customFormat="1">
      <c r="A135" s="14"/>
      <c r="B135" s="246"/>
      <c r="C135" s="247"/>
      <c r="D135" s="236" t="s">
        <v>173</v>
      </c>
      <c r="E135" s="248" t="s">
        <v>176</v>
      </c>
      <c r="F135" s="249" t="s">
        <v>226</v>
      </c>
      <c r="G135" s="247"/>
      <c r="H135" s="250">
        <v>0.56299999999999994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173</v>
      </c>
      <c r="AU135" s="256" t="s">
        <v>84</v>
      </c>
      <c r="AV135" s="14" t="s">
        <v>120</v>
      </c>
      <c r="AW135" s="14" t="s">
        <v>35</v>
      </c>
      <c r="AX135" s="14" t="s">
        <v>74</v>
      </c>
      <c r="AY135" s="256" t="s">
        <v>215</v>
      </c>
    </row>
    <row r="136" s="15" customFormat="1">
      <c r="A136" s="15"/>
      <c r="B136" s="257"/>
      <c r="C136" s="258"/>
      <c r="D136" s="236" t="s">
        <v>173</v>
      </c>
      <c r="E136" s="259" t="s">
        <v>21</v>
      </c>
      <c r="F136" s="260" t="s">
        <v>227</v>
      </c>
      <c r="G136" s="258"/>
      <c r="H136" s="261">
        <v>0.56299999999999994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7" t="s">
        <v>173</v>
      </c>
      <c r="AU136" s="267" t="s">
        <v>84</v>
      </c>
      <c r="AV136" s="15" t="s">
        <v>221</v>
      </c>
      <c r="AW136" s="15" t="s">
        <v>35</v>
      </c>
      <c r="AX136" s="15" t="s">
        <v>82</v>
      </c>
      <c r="AY136" s="267" t="s">
        <v>215</v>
      </c>
    </row>
    <row r="137" s="2" customFormat="1" ht="44.25" customHeight="1">
      <c r="A137" s="41"/>
      <c r="B137" s="42"/>
      <c r="C137" s="216" t="s">
        <v>271</v>
      </c>
      <c r="D137" s="216" t="s">
        <v>217</v>
      </c>
      <c r="E137" s="217" t="s">
        <v>272</v>
      </c>
      <c r="F137" s="218" t="s">
        <v>273</v>
      </c>
      <c r="G137" s="219" t="s">
        <v>146</v>
      </c>
      <c r="H137" s="220">
        <v>4</v>
      </c>
      <c r="I137" s="221"/>
      <c r="J137" s="222">
        <f>ROUND(I137*H137,2)</f>
        <v>0</v>
      </c>
      <c r="K137" s="218" t="s">
        <v>220</v>
      </c>
      <c r="L137" s="47"/>
      <c r="M137" s="223" t="s">
        <v>21</v>
      </c>
      <c r="N137" s="224" t="s">
        <v>45</v>
      </c>
      <c r="O137" s="87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221</v>
      </c>
      <c r="AT137" s="227" t="s">
        <v>217</v>
      </c>
      <c r="AU137" s="227" t="s">
        <v>84</v>
      </c>
      <c r="AY137" s="20" t="s">
        <v>215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82</v>
      </c>
      <c r="BK137" s="228">
        <f>ROUND(I137*H137,2)</f>
        <v>0</v>
      </c>
      <c r="BL137" s="20" t="s">
        <v>221</v>
      </c>
      <c r="BM137" s="227" t="s">
        <v>274</v>
      </c>
    </row>
    <row r="138" s="2" customFormat="1">
      <c r="A138" s="41"/>
      <c r="B138" s="42"/>
      <c r="C138" s="43"/>
      <c r="D138" s="229" t="s">
        <v>223</v>
      </c>
      <c r="E138" s="43"/>
      <c r="F138" s="230" t="s">
        <v>275</v>
      </c>
      <c r="G138" s="43"/>
      <c r="H138" s="43"/>
      <c r="I138" s="231"/>
      <c r="J138" s="43"/>
      <c r="K138" s="43"/>
      <c r="L138" s="47"/>
      <c r="M138" s="232"/>
      <c r="N138" s="23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223</v>
      </c>
      <c r="AU138" s="20" t="s">
        <v>84</v>
      </c>
    </row>
    <row r="139" s="16" customFormat="1">
      <c r="A139" s="16"/>
      <c r="B139" s="268"/>
      <c r="C139" s="269"/>
      <c r="D139" s="236" t="s">
        <v>173</v>
      </c>
      <c r="E139" s="270" t="s">
        <v>21</v>
      </c>
      <c r="F139" s="271" t="s">
        <v>240</v>
      </c>
      <c r="G139" s="269"/>
      <c r="H139" s="270" t="s">
        <v>21</v>
      </c>
      <c r="I139" s="272"/>
      <c r="J139" s="269"/>
      <c r="K139" s="269"/>
      <c r="L139" s="273"/>
      <c r="M139" s="274"/>
      <c r="N139" s="275"/>
      <c r="O139" s="275"/>
      <c r="P139" s="275"/>
      <c r="Q139" s="275"/>
      <c r="R139" s="275"/>
      <c r="S139" s="275"/>
      <c r="T139" s="27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77" t="s">
        <v>173</v>
      </c>
      <c r="AU139" s="277" t="s">
        <v>84</v>
      </c>
      <c r="AV139" s="16" t="s">
        <v>82</v>
      </c>
      <c r="AW139" s="16" t="s">
        <v>35</v>
      </c>
      <c r="AX139" s="16" t="s">
        <v>74</v>
      </c>
      <c r="AY139" s="277" t="s">
        <v>215</v>
      </c>
    </row>
    <row r="140" s="13" customFormat="1">
      <c r="A140" s="13"/>
      <c r="B140" s="234"/>
      <c r="C140" s="235"/>
      <c r="D140" s="236" t="s">
        <v>173</v>
      </c>
      <c r="E140" s="237" t="s">
        <v>21</v>
      </c>
      <c r="F140" s="238" t="s">
        <v>276</v>
      </c>
      <c r="G140" s="235"/>
      <c r="H140" s="239">
        <v>4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173</v>
      </c>
      <c r="AU140" s="245" t="s">
        <v>84</v>
      </c>
      <c r="AV140" s="13" t="s">
        <v>84</v>
      </c>
      <c r="AW140" s="13" t="s">
        <v>35</v>
      </c>
      <c r="AX140" s="13" t="s">
        <v>82</v>
      </c>
      <c r="AY140" s="245" t="s">
        <v>215</v>
      </c>
    </row>
    <row r="141" s="2" customFormat="1" ht="16.5" customHeight="1">
      <c r="A141" s="41"/>
      <c r="B141" s="42"/>
      <c r="C141" s="278" t="s">
        <v>277</v>
      </c>
      <c r="D141" s="278" t="s">
        <v>278</v>
      </c>
      <c r="E141" s="279" t="s">
        <v>279</v>
      </c>
      <c r="F141" s="280" t="s">
        <v>280</v>
      </c>
      <c r="G141" s="281" t="s">
        <v>258</v>
      </c>
      <c r="H141" s="282">
        <v>5.7999999999999998</v>
      </c>
      <c r="I141" s="283"/>
      <c r="J141" s="284">
        <f>ROUND(I141*H141,2)</f>
        <v>0</v>
      </c>
      <c r="K141" s="280" t="s">
        <v>220</v>
      </c>
      <c r="L141" s="285"/>
      <c r="M141" s="286" t="s">
        <v>21</v>
      </c>
      <c r="N141" s="287" t="s">
        <v>45</v>
      </c>
      <c r="O141" s="87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7" t="s">
        <v>271</v>
      </c>
      <c r="AT141" s="227" t="s">
        <v>278</v>
      </c>
      <c r="AU141" s="227" t="s">
        <v>84</v>
      </c>
      <c r="AY141" s="20" t="s">
        <v>215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82</v>
      </c>
      <c r="BK141" s="228">
        <f>ROUND(I141*H141,2)</f>
        <v>0</v>
      </c>
      <c r="BL141" s="20" t="s">
        <v>221</v>
      </c>
      <c r="BM141" s="227" t="s">
        <v>281</v>
      </c>
    </row>
    <row r="142" s="13" customFormat="1">
      <c r="A142" s="13"/>
      <c r="B142" s="234"/>
      <c r="C142" s="235"/>
      <c r="D142" s="236" t="s">
        <v>173</v>
      </c>
      <c r="E142" s="237" t="s">
        <v>21</v>
      </c>
      <c r="F142" s="238" t="s">
        <v>282</v>
      </c>
      <c r="G142" s="235"/>
      <c r="H142" s="239">
        <v>5.7999999999999998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173</v>
      </c>
      <c r="AU142" s="245" t="s">
        <v>84</v>
      </c>
      <c r="AV142" s="13" t="s">
        <v>84</v>
      </c>
      <c r="AW142" s="13" t="s">
        <v>35</v>
      </c>
      <c r="AX142" s="13" t="s">
        <v>82</v>
      </c>
      <c r="AY142" s="245" t="s">
        <v>215</v>
      </c>
    </row>
    <row r="143" s="2" customFormat="1" ht="78" customHeight="1">
      <c r="A143" s="41"/>
      <c r="B143" s="42"/>
      <c r="C143" s="216" t="s">
        <v>283</v>
      </c>
      <c r="D143" s="216" t="s">
        <v>217</v>
      </c>
      <c r="E143" s="217" t="s">
        <v>284</v>
      </c>
      <c r="F143" s="218" t="s">
        <v>285</v>
      </c>
      <c r="G143" s="219" t="s">
        <v>146</v>
      </c>
      <c r="H143" s="220">
        <v>0.63</v>
      </c>
      <c r="I143" s="221"/>
      <c r="J143" s="222">
        <f>ROUND(I143*H143,2)</f>
        <v>0</v>
      </c>
      <c r="K143" s="218" t="s">
        <v>220</v>
      </c>
      <c r="L143" s="47"/>
      <c r="M143" s="223" t="s">
        <v>21</v>
      </c>
      <c r="N143" s="224" t="s">
        <v>45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221</v>
      </c>
      <c r="AT143" s="227" t="s">
        <v>217</v>
      </c>
      <c r="AU143" s="227" t="s">
        <v>84</v>
      </c>
      <c r="AY143" s="20" t="s">
        <v>215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82</v>
      </c>
      <c r="BK143" s="228">
        <f>ROUND(I143*H143,2)</f>
        <v>0</v>
      </c>
      <c r="BL143" s="20" t="s">
        <v>221</v>
      </c>
      <c r="BM143" s="227" t="s">
        <v>286</v>
      </c>
    </row>
    <row r="144" s="2" customFormat="1">
      <c r="A144" s="41"/>
      <c r="B144" s="42"/>
      <c r="C144" s="43"/>
      <c r="D144" s="229" t="s">
        <v>223</v>
      </c>
      <c r="E144" s="43"/>
      <c r="F144" s="230" t="s">
        <v>287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223</v>
      </c>
      <c r="AU144" s="20" t="s">
        <v>84</v>
      </c>
    </row>
    <row r="145" s="13" customFormat="1">
      <c r="A145" s="13"/>
      <c r="B145" s="234"/>
      <c r="C145" s="235"/>
      <c r="D145" s="236" t="s">
        <v>173</v>
      </c>
      <c r="E145" s="237" t="s">
        <v>21</v>
      </c>
      <c r="F145" s="238" t="s">
        <v>288</v>
      </c>
      <c r="G145" s="235"/>
      <c r="H145" s="239">
        <v>0.63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173</v>
      </c>
      <c r="AU145" s="245" t="s">
        <v>84</v>
      </c>
      <c r="AV145" s="13" t="s">
        <v>84</v>
      </c>
      <c r="AW145" s="13" t="s">
        <v>35</v>
      </c>
      <c r="AX145" s="13" t="s">
        <v>82</v>
      </c>
      <c r="AY145" s="245" t="s">
        <v>215</v>
      </c>
    </row>
    <row r="146" s="2" customFormat="1" ht="16.5" customHeight="1">
      <c r="A146" s="41"/>
      <c r="B146" s="42"/>
      <c r="C146" s="278" t="s">
        <v>289</v>
      </c>
      <c r="D146" s="278" t="s">
        <v>278</v>
      </c>
      <c r="E146" s="279" t="s">
        <v>290</v>
      </c>
      <c r="F146" s="280" t="s">
        <v>291</v>
      </c>
      <c r="G146" s="281" t="s">
        <v>258</v>
      </c>
      <c r="H146" s="282">
        <v>2.0800000000000001</v>
      </c>
      <c r="I146" s="283"/>
      <c r="J146" s="284">
        <f>ROUND(I146*H146,2)</f>
        <v>0</v>
      </c>
      <c r="K146" s="280" t="s">
        <v>220</v>
      </c>
      <c r="L146" s="285"/>
      <c r="M146" s="286" t="s">
        <v>21</v>
      </c>
      <c r="N146" s="287" t="s">
        <v>45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271</v>
      </c>
      <c r="AT146" s="227" t="s">
        <v>278</v>
      </c>
      <c r="AU146" s="227" t="s">
        <v>84</v>
      </c>
      <c r="AY146" s="20" t="s">
        <v>215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82</v>
      </c>
      <c r="BK146" s="228">
        <f>ROUND(I146*H146,2)</f>
        <v>0</v>
      </c>
      <c r="BL146" s="20" t="s">
        <v>221</v>
      </c>
      <c r="BM146" s="227" t="s">
        <v>292</v>
      </c>
    </row>
    <row r="147" s="13" customFormat="1">
      <c r="A147" s="13"/>
      <c r="B147" s="234"/>
      <c r="C147" s="235"/>
      <c r="D147" s="236" t="s">
        <v>173</v>
      </c>
      <c r="E147" s="237" t="s">
        <v>21</v>
      </c>
      <c r="F147" s="238" t="s">
        <v>293</v>
      </c>
      <c r="G147" s="235"/>
      <c r="H147" s="239">
        <v>1.04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173</v>
      </c>
      <c r="AU147" s="245" t="s">
        <v>84</v>
      </c>
      <c r="AV147" s="13" t="s">
        <v>84</v>
      </c>
      <c r="AW147" s="13" t="s">
        <v>35</v>
      </c>
      <c r="AX147" s="13" t="s">
        <v>82</v>
      </c>
      <c r="AY147" s="245" t="s">
        <v>215</v>
      </c>
    </row>
    <row r="148" s="13" customFormat="1">
      <c r="A148" s="13"/>
      <c r="B148" s="234"/>
      <c r="C148" s="235"/>
      <c r="D148" s="236" t="s">
        <v>173</v>
      </c>
      <c r="E148" s="235"/>
      <c r="F148" s="238" t="s">
        <v>294</v>
      </c>
      <c r="G148" s="235"/>
      <c r="H148" s="239">
        <v>2.0800000000000001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173</v>
      </c>
      <c r="AU148" s="245" t="s">
        <v>84</v>
      </c>
      <c r="AV148" s="13" t="s">
        <v>84</v>
      </c>
      <c r="AW148" s="13" t="s">
        <v>4</v>
      </c>
      <c r="AX148" s="13" t="s">
        <v>82</v>
      </c>
      <c r="AY148" s="245" t="s">
        <v>215</v>
      </c>
    </row>
    <row r="149" s="2" customFormat="1" ht="37.8" customHeight="1">
      <c r="A149" s="41"/>
      <c r="B149" s="42"/>
      <c r="C149" s="216" t="s">
        <v>295</v>
      </c>
      <c r="D149" s="216" t="s">
        <v>217</v>
      </c>
      <c r="E149" s="217" t="s">
        <v>296</v>
      </c>
      <c r="F149" s="218" t="s">
        <v>297</v>
      </c>
      <c r="G149" s="219" t="s">
        <v>108</v>
      </c>
      <c r="H149" s="220">
        <v>4.6299999999999999</v>
      </c>
      <c r="I149" s="221"/>
      <c r="J149" s="222">
        <f>ROUND(I149*H149,2)</f>
        <v>0</v>
      </c>
      <c r="K149" s="218" t="s">
        <v>220</v>
      </c>
      <c r="L149" s="47"/>
      <c r="M149" s="223" t="s">
        <v>21</v>
      </c>
      <c r="N149" s="224" t="s">
        <v>45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221</v>
      </c>
      <c r="AT149" s="227" t="s">
        <v>217</v>
      </c>
      <c r="AU149" s="227" t="s">
        <v>84</v>
      </c>
      <c r="AY149" s="20" t="s">
        <v>215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82</v>
      </c>
      <c r="BK149" s="228">
        <f>ROUND(I149*H149,2)</f>
        <v>0</v>
      </c>
      <c r="BL149" s="20" t="s">
        <v>221</v>
      </c>
      <c r="BM149" s="227" t="s">
        <v>298</v>
      </c>
    </row>
    <row r="150" s="2" customFormat="1">
      <c r="A150" s="41"/>
      <c r="B150" s="42"/>
      <c r="C150" s="43"/>
      <c r="D150" s="229" t="s">
        <v>223</v>
      </c>
      <c r="E150" s="43"/>
      <c r="F150" s="230" t="s">
        <v>299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223</v>
      </c>
      <c r="AU150" s="20" t="s">
        <v>84</v>
      </c>
    </row>
    <row r="151" s="13" customFormat="1">
      <c r="A151" s="13"/>
      <c r="B151" s="234"/>
      <c r="C151" s="235"/>
      <c r="D151" s="236" t="s">
        <v>173</v>
      </c>
      <c r="E151" s="237" t="s">
        <v>21</v>
      </c>
      <c r="F151" s="238" t="s">
        <v>300</v>
      </c>
      <c r="G151" s="235"/>
      <c r="H151" s="239">
        <v>0.63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173</v>
      </c>
      <c r="AU151" s="245" t="s">
        <v>84</v>
      </c>
      <c r="AV151" s="13" t="s">
        <v>84</v>
      </c>
      <c r="AW151" s="13" t="s">
        <v>35</v>
      </c>
      <c r="AX151" s="13" t="s">
        <v>74</v>
      </c>
      <c r="AY151" s="245" t="s">
        <v>215</v>
      </c>
    </row>
    <row r="152" s="13" customFormat="1">
      <c r="A152" s="13"/>
      <c r="B152" s="234"/>
      <c r="C152" s="235"/>
      <c r="D152" s="236" t="s">
        <v>173</v>
      </c>
      <c r="E152" s="237" t="s">
        <v>21</v>
      </c>
      <c r="F152" s="238" t="s">
        <v>301</v>
      </c>
      <c r="G152" s="235"/>
      <c r="H152" s="239">
        <v>4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173</v>
      </c>
      <c r="AU152" s="245" t="s">
        <v>84</v>
      </c>
      <c r="AV152" s="13" t="s">
        <v>84</v>
      </c>
      <c r="AW152" s="13" t="s">
        <v>35</v>
      </c>
      <c r="AX152" s="13" t="s">
        <v>74</v>
      </c>
      <c r="AY152" s="245" t="s">
        <v>215</v>
      </c>
    </row>
    <row r="153" s="14" customFormat="1">
      <c r="A153" s="14"/>
      <c r="B153" s="246"/>
      <c r="C153" s="247"/>
      <c r="D153" s="236" t="s">
        <v>173</v>
      </c>
      <c r="E153" s="248" t="s">
        <v>141</v>
      </c>
      <c r="F153" s="249" t="s">
        <v>226</v>
      </c>
      <c r="G153" s="247"/>
      <c r="H153" s="250">
        <v>4.6299999999999999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173</v>
      </c>
      <c r="AU153" s="256" t="s">
        <v>84</v>
      </c>
      <c r="AV153" s="14" t="s">
        <v>120</v>
      </c>
      <c r="AW153" s="14" t="s">
        <v>35</v>
      </c>
      <c r="AX153" s="14" t="s">
        <v>74</v>
      </c>
      <c r="AY153" s="256" t="s">
        <v>215</v>
      </c>
    </row>
    <row r="154" s="15" customFormat="1">
      <c r="A154" s="15"/>
      <c r="B154" s="257"/>
      <c r="C154" s="258"/>
      <c r="D154" s="236" t="s">
        <v>173</v>
      </c>
      <c r="E154" s="259" t="s">
        <v>21</v>
      </c>
      <c r="F154" s="260" t="s">
        <v>227</v>
      </c>
      <c r="G154" s="258"/>
      <c r="H154" s="261">
        <v>4.6299999999999999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173</v>
      </c>
      <c r="AU154" s="267" t="s">
        <v>84</v>
      </c>
      <c r="AV154" s="15" t="s">
        <v>221</v>
      </c>
      <c r="AW154" s="15" t="s">
        <v>35</v>
      </c>
      <c r="AX154" s="15" t="s">
        <v>82</v>
      </c>
      <c r="AY154" s="267" t="s">
        <v>215</v>
      </c>
    </row>
    <row r="155" s="2" customFormat="1" ht="16.5" customHeight="1">
      <c r="A155" s="41"/>
      <c r="B155" s="42"/>
      <c r="C155" s="278" t="s">
        <v>302</v>
      </c>
      <c r="D155" s="278" t="s">
        <v>278</v>
      </c>
      <c r="E155" s="279" t="s">
        <v>303</v>
      </c>
      <c r="F155" s="280" t="s">
        <v>304</v>
      </c>
      <c r="G155" s="281" t="s">
        <v>146</v>
      </c>
      <c r="H155" s="282">
        <v>0.92600000000000005</v>
      </c>
      <c r="I155" s="283"/>
      <c r="J155" s="284">
        <f>ROUND(I155*H155,2)</f>
        <v>0</v>
      </c>
      <c r="K155" s="280" t="s">
        <v>220</v>
      </c>
      <c r="L155" s="285"/>
      <c r="M155" s="286" t="s">
        <v>21</v>
      </c>
      <c r="N155" s="287" t="s">
        <v>45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271</v>
      </c>
      <c r="AT155" s="227" t="s">
        <v>278</v>
      </c>
      <c r="AU155" s="227" t="s">
        <v>84</v>
      </c>
      <c r="AY155" s="20" t="s">
        <v>215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82</v>
      </c>
      <c r="BK155" s="228">
        <f>ROUND(I155*H155,2)</f>
        <v>0</v>
      </c>
      <c r="BL155" s="20" t="s">
        <v>221</v>
      </c>
      <c r="BM155" s="227" t="s">
        <v>305</v>
      </c>
    </row>
    <row r="156" s="13" customFormat="1">
      <c r="A156" s="13"/>
      <c r="B156" s="234"/>
      <c r="C156" s="235"/>
      <c r="D156" s="236" t="s">
        <v>173</v>
      </c>
      <c r="E156" s="237" t="s">
        <v>21</v>
      </c>
      <c r="F156" s="238" t="s">
        <v>306</v>
      </c>
      <c r="G156" s="235"/>
      <c r="H156" s="239">
        <v>0.92600000000000005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173</v>
      </c>
      <c r="AU156" s="245" t="s">
        <v>84</v>
      </c>
      <c r="AV156" s="13" t="s">
        <v>84</v>
      </c>
      <c r="AW156" s="13" t="s">
        <v>35</v>
      </c>
      <c r="AX156" s="13" t="s">
        <v>82</v>
      </c>
      <c r="AY156" s="245" t="s">
        <v>215</v>
      </c>
    </row>
    <row r="157" s="2" customFormat="1" ht="37.8" customHeight="1">
      <c r="A157" s="41"/>
      <c r="B157" s="42"/>
      <c r="C157" s="216" t="s">
        <v>307</v>
      </c>
      <c r="D157" s="216" t="s">
        <v>217</v>
      </c>
      <c r="E157" s="217" t="s">
        <v>308</v>
      </c>
      <c r="F157" s="218" t="s">
        <v>309</v>
      </c>
      <c r="G157" s="219" t="s">
        <v>108</v>
      </c>
      <c r="H157" s="220">
        <v>4.6299999999999999</v>
      </c>
      <c r="I157" s="221"/>
      <c r="J157" s="222">
        <f>ROUND(I157*H157,2)</f>
        <v>0</v>
      </c>
      <c r="K157" s="218" t="s">
        <v>220</v>
      </c>
      <c r="L157" s="47"/>
      <c r="M157" s="223" t="s">
        <v>21</v>
      </c>
      <c r="N157" s="224" t="s">
        <v>45</v>
      </c>
      <c r="O157" s="87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221</v>
      </c>
      <c r="AT157" s="227" t="s">
        <v>217</v>
      </c>
      <c r="AU157" s="227" t="s">
        <v>84</v>
      </c>
      <c r="AY157" s="20" t="s">
        <v>215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82</v>
      </c>
      <c r="BK157" s="228">
        <f>ROUND(I157*H157,2)</f>
        <v>0</v>
      </c>
      <c r="BL157" s="20" t="s">
        <v>221</v>
      </c>
      <c r="BM157" s="227" t="s">
        <v>310</v>
      </c>
    </row>
    <row r="158" s="2" customFormat="1">
      <c r="A158" s="41"/>
      <c r="B158" s="42"/>
      <c r="C158" s="43"/>
      <c r="D158" s="229" t="s">
        <v>223</v>
      </c>
      <c r="E158" s="43"/>
      <c r="F158" s="230" t="s">
        <v>311</v>
      </c>
      <c r="G158" s="43"/>
      <c r="H158" s="43"/>
      <c r="I158" s="231"/>
      <c r="J158" s="43"/>
      <c r="K158" s="43"/>
      <c r="L158" s="47"/>
      <c r="M158" s="232"/>
      <c r="N158" s="23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223</v>
      </c>
      <c r="AU158" s="20" t="s">
        <v>84</v>
      </c>
    </row>
    <row r="159" s="13" customFormat="1">
      <c r="A159" s="13"/>
      <c r="B159" s="234"/>
      <c r="C159" s="235"/>
      <c r="D159" s="236" t="s">
        <v>173</v>
      </c>
      <c r="E159" s="237" t="s">
        <v>21</v>
      </c>
      <c r="F159" s="238" t="s">
        <v>141</v>
      </c>
      <c r="G159" s="235"/>
      <c r="H159" s="239">
        <v>4.6299999999999999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173</v>
      </c>
      <c r="AU159" s="245" t="s">
        <v>84</v>
      </c>
      <c r="AV159" s="13" t="s">
        <v>84</v>
      </c>
      <c r="AW159" s="13" t="s">
        <v>35</v>
      </c>
      <c r="AX159" s="13" t="s">
        <v>82</v>
      </c>
      <c r="AY159" s="245" t="s">
        <v>215</v>
      </c>
    </row>
    <row r="160" s="2" customFormat="1" ht="16.5" customHeight="1">
      <c r="A160" s="41"/>
      <c r="B160" s="42"/>
      <c r="C160" s="278" t="s">
        <v>8</v>
      </c>
      <c r="D160" s="278" t="s">
        <v>278</v>
      </c>
      <c r="E160" s="279" t="s">
        <v>312</v>
      </c>
      <c r="F160" s="280" t="s">
        <v>313</v>
      </c>
      <c r="G160" s="281" t="s">
        <v>314</v>
      </c>
      <c r="H160" s="282">
        <v>0.13900000000000001</v>
      </c>
      <c r="I160" s="283"/>
      <c r="J160" s="284">
        <f>ROUND(I160*H160,2)</f>
        <v>0</v>
      </c>
      <c r="K160" s="280" t="s">
        <v>220</v>
      </c>
      <c r="L160" s="285"/>
      <c r="M160" s="286" t="s">
        <v>21</v>
      </c>
      <c r="N160" s="287" t="s">
        <v>45</v>
      </c>
      <c r="O160" s="87"/>
      <c r="P160" s="225">
        <f>O160*H160</f>
        <v>0</v>
      </c>
      <c r="Q160" s="225">
        <v>0.001</v>
      </c>
      <c r="R160" s="225">
        <f>Q160*H160</f>
        <v>0.00013900000000000002</v>
      </c>
      <c r="S160" s="225">
        <v>0</v>
      </c>
      <c r="T160" s="22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7" t="s">
        <v>271</v>
      </c>
      <c r="AT160" s="227" t="s">
        <v>278</v>
      </c>
      <c r="AU160" s="227" t="s">
        <v>84</v>
      </c>
      <c r="AY160" s="20" t="s">
        <v>215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82</v>
      </c>
      <c r="BK160" s="228">
        <f>ROUND(I160*H160,2)</f>
        <v>0</v>
      </c>
      <c r="BL160" s="20" t="s">
        <v>221</v>
      </c>
      <c r="BM160" s="227" t="s">
        <v>315</v>
      </c>
    </row>
    <row r="161" s="13" customFormat="1">
      <c r="A161" s="13"/>
      <c r="B161" s="234"/>
      <c r="C161" s="235"/>
      <c r="D161" s="236" t="s">
        <v>173</v>
      </c>
      <c r="E161" s="237" t="s">
        <v>21</v>
      </c>
      <c r="F161" s="238" t="s">
        <v>316</v>
      </c>
      <c r="G161" s="235"/>
      <c r="H161" s="239">
        <v>0.13900000000000001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173</v>
      </c>
      <c r="AU161" s="245" t="s">
        <v>84</v>
      </c>
      <c r="AV161" s="13" t="s">
        <v>84</v>
      </c>
      <c r="AW161" s="13" t="s">
        <v>35</v>
      </c>
      <c r="AX161" s="13" t="s">
        <v>82</v>
      </c>
      <c r="AY161" s="245" t="s">
        <v>215</v>
      </c>
    </row>
    <row r="162" s="12" customFormat="1" ht="22.8" customHeight="1">
      <c r="A162" s="12"/>
      <c r="B162" s="200"/>
      <c r="C162" s="201"/>
      <c r="D162" s="202" t="s">
        <v>73</v>
      </c>
      <c r="E162" s="214" t="s">
        <v>84</v>
      </c>
      <c r="F162" s="214" t="s">
        <v>317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SUM(P163:P171)</f>
        <v>0</v>
      </c>
      <c r="Q162" s="208"/>
      <c r="R162" s="209">
        <f>SUM(R163:R171)</f>
        <v>0.35631999999999997</v>
      </c>
      <c r="S162" s="208"/>
      <c r="T162" s="210">
        <f>SUM(T163:T171)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82</v>
      </c>
      <c r="AT162" s="212" t="s">
        <v>73</v>
      </c>
      <c r="AU162" s="212" t="s">
        <v>82</v>
      </c>
      <c r="AY162" s="211" t="s">
        <v>215</v>
      </c>
      <c r="BK162" s="213">
        <f>SUM(BK163:BK171)</f>
        <v>0</v>
      </c>
    </row>
    <row r="163" s="2" customFormat="1" ht="55.5" customHeight="1">
      <c r="A163" s="41"/>
      <c r="B163" s="42"/>
      <c r="C163" s="216" t="s">
        <v>318</v>
      </c>
      <c r="D163" s="216" t="s">
        <v>217</v>
      </c>
      <c r="E163" s="217" t="s">
        <v>319</v>
      </c>
      <c r="F163" s="218" t="s">
        <v>320</v>
      </c>
      <c r="G163" s="219" t="s">
        <v>108</v>
      </c>
      <c r="H163" s="220">
        <v>16</v>
      </c>
      <c r="I163" s="221"/>
      <c r="J163" s="222">
        <f>ROUND(I163*H163,2)</f>
        <v>0</v>
      </c>
      <c r="K163" s="218" t="s">
        <v>220</v>
      </c>
      <c r="L163" s="47"/>
      <c r="M163" s="223" t="s">
        <v>21</v>
      </c>
      <c r="N163" s="224" t="s">
        <v>45</v>
      </c>
      <c r="O163" s="87"/>
      <c r="P163" s="225">
        <f>O163*H163</f>
        <v>0</v>
      </c>
      <c r="Q163" s="225">
        <v>0.00031</v>
      </c>
      <c r="R163" s="225">
        <f>Q163*H163</f>
        <v>0.00496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221</v>
      </c>
      <c r="AT163" s="227" t="s">
        <v>217</v>
      </c>
      <c r="AU163" s="227" t="s">
        <v>84</v>
      </c>
      <c r="AY163" s="20" t="s">
        <v>215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82</v>
      </c>
      <c r="BK163" s="228">
        <f>ROUND(I163*H163,2)</f>
        <v>0</v>
      </c>
      <c r="BL163" s="20" t="s">
        <v>221</v>
      </c>
      <c r="BM163" s="227" t="s">
        <v>321</v>
      </c>
    </row>
    <row r="164" s="2" customFormat="1">
      <c r="A164" s="41"/>
      <c r="B164" s="42"/>
      <c r="C164" s="43"/>
      <c r="D164" s="229" t="s">
        <v>223</v>
      </c>
      <c r="E164" s="43"/>
      <c r="F164" s="230" t="s">
        <v>322</v>
      </c>
      <c r="G164" s="43"/>
      <c r="H164" s="43"/>
      <c r="I164" s="231"/>
      <c r="J164" s="43"/>
      <c r="K164" s="43"/>
      <c r="L164" s="47"/>
      <c r="M164" s="232"/>
      <c r="N164" s="23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223</v>
      </c>
      <c r="AU164" s="20" t="s">
        <v>84</v>
      </c>
    </row>
    <row r="165" s="16" customFormat="1">
      <c r="A165" s="16"/>
      <c r="B165" s="268"/>
      <c r="C165" s="269"/>
      <c r="D165" s="236" t="s">
        <v>173</v>
      </c>
      <c r="E165" s="270" t="s">
        <v>21</v>
      </c>
      <c r="F165" s="271" t="s">
        <v>240</v>
      </c>
      <c r="G165" s="269"/>
      <c r="H165" s="270" t="s">
        <v>21</v>
      </c>
      <c r="I165" s="272"/>
      <c r="J165" s="269"/>
      <c r="K165" s="269"/>
      <c r="L165" s="273"/>
      <c r="M165" s="274"/>
      <c r="N165" s="275"/>
      <c r="O165" s="275"/>
      <c r="P165" s="275"/>
      <c r="Q165" s="275"/>
      <c r="R165" s="275"/>
      <c r="S165" s="275"/>
      <c r="T165" s="27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7" t="s">
        <v>173</v>
      </c>
      <c r="AU165" s="277" t="s">
        <v>84</v>
      </c>
      <c r="AV165" s="16" t="s">
        <v>82</v>
      </c>
      <c r="AW165" s="16" t="s">
        <v>35</v>
      </c>
      <c r="AX165" s="16" t="s">
        <v>74</v>
      </c>
      <c r="AY165" s="277" t="s">
        <v>215</v>
      </c>
    </row>
    <row r="166" s="13" customFormat="1">
      <c r="A166" s="13"/>
      <c r="B166" s="234"/>
      <c r="C166" s="235"/>
      <c r="D166" s="236" t="s">
        <v>173</v>
      </c>
      <c r="E166" s="237" t="s">
        <v>21</v>
      </c>
      <c r="F166" s="238" t="s">
        <v>323</v>
      </c>
      <c r="G166" s="235"/>
      <c r="H166" s="239">
        <v>16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173</v>
      </c>
      <c r="AU166" s="245" t="s">
        <v>84</v>
      </c>
      <c r="AV166" s="13" t="s">
        <v>84</v>
      </c>
      <c r="AW166" s="13" t="s">
        <v>35</v>
      </c>
      <c r="AX166" s="13" t="s">
        <v>82</v>
      </c>
      <c r="AY166" s="245" t="s">
        <v>215</v>
      </c>
    </row>
    <row r="167" s="2" customFormat="1" ht="24.15" customHeight="1">
      <c r="A167" s="41"/>
      <c r="B167" s="42"/>
      <c r="C167" s="278" t="s">
        <v>324</v>
      </c>
      <c r="D167" s="278" t="s">
        <v>278</v>
      </c>
      <c r="E167" s="279" t="s">
        <v>325</v>
      </c>
      <c r="F167" s="280" t="s">
        <v>326</v>
      </c>
      <c r="G167" s="281" t="s">
        <v>108</v>
      </c>
      <c r="H167" s="282">
        <v>19.199999999999999</v>
      </c>
      <c r="I167" s="283"/>
      <c r="J167" s="284">
        <f>ROUND(I167*H167,2)</f>
        <v>0</v>
      </c>
      <c r="K167" s="280" t="s">
        <v>220</v>
      </c>
      <c r="L167" s="285"/>
      <c r="M167" s="286" t="s">
        <v>21</v>
      </c>
      <c r="N167" s="287" t="s">
        <v>45</v>
      </c>
      <c r="O167" s="87"/>
      <c r="P167" s="225">
        <f>O167*H167</f>
        <v>0</v>
      </c>
      <c r="Q167" s="225">
        <v>0.00029999999999999997</v>
      </c>
      <c r="R167" s="225">
        <f>Q167*H167</f>
        <v>0.0057599999999999995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271</v>
      </c>
      <c r="AT167" s="227" t="s">
        <v>278</v>
      </c>
      <c r="AU167" s="227" t="s">
        <v>84</v>
      </c>
      <c r="AY167" s="20" t="s">
        <v>215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82</v>
      </c>
      <c r="BK167" s="228">
        <f>ROUND(I167*H167,2)</f>
        <v>0</v>
      </c>
      <c r="BL167" s="20" t="s">
        <v>221</v>
      </c>
      <c r="BM167" s="227" t="s">
        <v>327</v>
      </c>
    </row>
    <row r="168" s="13" customFormat="1">
      <c r="A168" s="13"/>
      <c r="B168" s="234"/>
      <c r="C168" s="235"/>
      <c r="D168" s="236" t="s">
        <v>173</v>
      </c>
      <c r="E168" s="237" t="s">
        <v>21</v>
      </c>
      <c r="F168" s="238" t="s">
        <v>328</v>
      </c>
      <c r="G168" s="235"/>
      <c r="H168" s="239">
        <v>19.199999999999999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173</v>
      </c>
      <c r="AU168" s="245" t="s">
        <v>84</v>
      </c>
      <c r="AV168" s="13" t="s">
        <v>84</v>
      </c>
      <c r="AW168" s="13" t="s">
        <v>35</v>
      </c>
      <c r="AX168" s="13" t="s">
        <v>82</v>
      </c>
      <c r="AY168" s="245" t="s">
        <v>215</v>
      </c>
    </row>
    <row r="169" s="2" customFormat="1" ht="16.5" customHeight="1">
      <c r="A169" s="41"/>
      <c r="B169" s="42"/>
      <c r="C169" s="216" t="s">
        <v>329</v>
      </c>
      <c r="D169" s="216" t="s">
        <v>217</v>
      </c>
      <c r="E169" s="217" t="s">
        <v>330</v>
      </c>
      <c r="F169" s="218" t="s">
        <v>331</v>
      </c>
      <c r="G169" s="219" t="s">
        <v>146</v>
      </c>
      <c r="H169" s="220">
        <v>0.17999999999999999</v>
      </c>
      <c r="I169" s="221"/>
      <c r="J169" s="222">
        <f>ROUND(I169*H169,2)</f>
        <v>0</v>
      </c>
      <c r="K169" s="218" t="s">
        <v>220</v>
      </c>
      <c r="L169" s="47"/>
      <c r="M169" s="223" t="s">
        <v>21</v>
      </c>
      <c r="N169" s="224" t="s">
        <v>45</v>
      </c>
      <c r="O169" s="87"/>
      <c r="P169" s="225">
        <f>O169*H169</f>
        <v>0</v>
      </c>
      <c r="Q169" s="225">
        <v>1.9199999999999999</v>
      </c>
      <c r="R169" s="225">
        <f>Q169*H169</f>
        <v>0.34559999999999996</v>
      </c>
      <c r="S169" s="225">
        <v>0</v>
      </c>
      <c r="T169" s="22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7" t="s">
        <v>221</v>
      </c>
      <c r="AT169" s="227" t="s">
        <v>217</v>
      </c>
      <c r="AU169" s="227" t="s">
        <v>84</v>
      </c>
      <c r="AY169" s="20" t="s">
        <v>215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82</v>
      </c>
      <c r="BK169" s="228">
        <f>ROUND(I169*H169,2)</f>
        <v>0</v>
      </c>
      <c r="BL169" s="20" t="s">
        <v>221</v>
      </c>
      <c r="BM169" s="227" t="s">
        <v>332</v>
      </c>
    </row>
    <row r="170" s="2" customFormat="1">
      <c r="A170" s="41"/>
      <c r="B170" s="42"/>
      <c r="C170" s="43"/>
      <c r="D170" s="229" t="s">
        <v>223</v>
      </c>
      <c r="E170" s="43"/>
      <c r="F170" s="230" t="s">
        <v>333</v>
      </c>
      <c r="G170" s="43"/>
      <c r="H170" s="43"/>
      <c r="I170" s="231"/>
      <c r="J170" s="43"/>
      <c r="K170" s="43"/>
      <c r="L170" s="47"/>
      <c r="M170" s="232"/>
      <c r="N170" s="23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223</v>
      </c>
      <c r="AU170" s="20" t="s">
        <v>84</v>
      </c>
    </row>
    <row r="171" s="13" customFormat="1">
      <c r="A171" s="13"/>
      <c r="B171" s="234"/>
      <c r="C171" s="235"/>
      <c r="D171" s="236" t="s">
        <v>173</v>
      </c>
      <c r="E171" s="237" t="s">
        <v>21</v>
      </c>
      <c r="F171" s="238" t="s">
        <v>334</v>
      </c>
      <c r="G171" s="235"/>
      <c r="H171" s="239">
        <v>0.17999999999999999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173</v>
      </c>
      <c r="AU171" s="245" t="s">
        <v>84</v>
      </c>
      <c r="AV171" s="13" t="s">
        <v>84</v>
      </c>
      <c r="AW171" s="13" t="s">
        <v>35</v>
      </c>
      <c r="AX171" s="13" t="s">
        <v>82</v>
      </c>
      <c r="AY171" s="245" t="s">
        <v>215</v>
      </c>
    </row>
    <row r="172" s="12" customFormat="1" ht="22.8" customHeight="1">
      <c r="A172" s="12"/>
      <c r="B172" s="200"/>
      <c r="C172" s="201"/>
      <c r="D172" s="202" t="s">
        <v>73</v>
      </c>
      <c r="E172" s="214" t="s">
        <v>249</v>
      </c>
      <c r="F172" s="214" t="s">
        <v>335</v>
      </c>
      <c r="G172" s="201"/>
      <c r="H172" s="201"/>
      <c r="I172" s="204"/>
      <c r="J172" s="215">
        <f>BK172</f>
        <v>0</v>
      </c>
      <c r="K172" s="201"/>
      <c r="L172" s="206"/>
      <c r="M172" s="207"/>
      <c r="N172" s="208"/>
      <c r="O172" s="208"/>
      <c r="P172" s="209">
        <f>SUM(P173:P178)</f>
        <v>0</v>
      </c>
      <c r="Q172" s="208"/>
      <c r="R172" s="209">
        <f>SUM(R173:R178)</f>
        <v>1.0328471999999997</v>
      </c>
      <c r="S172" s="208"/>
      <c r="T172" s="210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1" t="s">
        <v>82</v>
      </c>
      <c r="AT172" s="212" t="s">
        <v>73</v>
      </c>
      <c r="AU172" s="212" t="s">
        <v>82</v>
      </c>
      <c r="AY172" s="211" t="s">
        <v>215</v>
      </c>
      <c r="BK172" s="213">
        <f>SUM(BK173:BK178)</f>
        <v>0</v>
      </c>
    </row>
    <row r="173" s="2" customFormat="1" ht="44.25" customHeight="1">
      <c r="A173" s="41"/>
      <c r="B173" s="42"/>
      <c r="C173" s="216" t="s">
        <v>336</v>
      </c>
      <c r="D173" s="216" t="s">
        <v>217</v>
      </c>
      <c r="E173" s="217" t="s">
        <v>337</v>
      </c>
      <c r="F173" s="218" t="s">
        <v>338</v>
      </c>
      <c r="G173" s="219" t="s">
        <v>108</v>
      </c>
      <c r="H173" s="220">
        <v>2.7599999999999998</v>
      </c>
      <c r="I173" s="221"/>
      <c r="J173" s="222">
        <f>ROUND(I173*H173,2)</f>
        <v>0</v>
      </c>
      <c r="K173" s="218" t="s">
        <v>220</v>
      </c>
      <c r="L173" s="47"/>
      <c r="M173" s="223" t="s">
        <v>21</v>
      </c>
      <c r="N173" s="224" t="s">
        <v>45</v>
      </c>
      <c r="O173" s="87"/>
      <c r="P173" s="225">
        <f>O173*H173</f>
        <v>0</v>
      </c>
      <c r="Q173" s="225">
        <v>0.28499999999999998</v>
      </c>
      <c r="R173" s="225">
        <f>Q173*H173</f>
        <v>0.78659999999999985</v>
      </c>
      <c r="S173" s="225">
        <v>0</v>
      </c>
      <c r="T173" s="226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7" t="s">
        <v>221</v>
      </c>
      <c r="AT173" s="227" t="s">
        <v>217</v>
      </c>
      <c r="AU173" s="227" t="s">
        <v>84</v>
      </c>
      <c r="AY173" s="20" t="s">
        <v>215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82</v>
      </c>
      <c r="BK173" s="228">
        <f>ROUND(I173*H173,2)</f>
        <v>0</v>
      </c>
      <c r="BL173" s="20" t="s">
        <v>221</v>
      </c>
      <c r="BM173" s="227" t="s">
        <v>339</v>
      </c>
    </row>
    <row r="174" s="2" customFormat="1">
      <c r="A174" s="41"/>
      <c r="B174" s="42"/>
      <c r="C174" s="43"/>
      <c r="D174" s="229" t="s">
        <v>223</v>
      </c>
      <c r="E174" s="43"/>
      <c r="F174" s="230" t="s">
        <v>340</v>
      </c>
      <c r="G174" s="43"/>
      <c r="H174" s="43"/>
      <c r="I174" s="231"/>
      <c r="J174" s="43"/>
      <c r="K174" s="43"/>
      <c r="L174" s="47"/>
      <c r="M174" s="232"/>
      <c r="N174" s="233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223</v>
      </c>
      <c r="AU174" s="20" t="s">
        <v>84</v>
      </c>
    </row>
    <row r="175" s="13" customFormat="1">
      <c r="A175" s="13"/>
      <c r="B175" s="234"/>
      <c r="C175" s="235"/>
      <c r="D175" s="236" t="s">
        <v>173</v>
      </c>
      <c r="E175" s="237" t="s">
        <v>21</v>
      </c>
      <c r="F175" s="238" t="s">
        <v>179</v>
      </c>
      <c r="G175" s="235"/>
      <c r="H175" s="239">
        <v>2.7599999999999998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173</v>
      </c>
      <c r="AU175" s="245" t="s">
        <v>84</v>
      </c>
      <c r="AV175" s="13" t="s">
        <v>84</v>
      </c>
      <c r="AW175" s="13" t="s">
        <v>35</v>
      </c>
      <c r="AX175" s="13" t="s">
        <v>82</v>
      </c>
      <c r="AY175" s="245" t="s">
        <v>215</v>
      </c>
    </row>
    <row r="176" s="2" customFormat="1" ht="78" customHeight="1">
      <c r="A176" s="41"/>
      <c r="B176" s="42"/>
      <c r="C176" s="216" t="s">
        <v>341</v>
      </c>
      <c r="D176" s="216" t="s">
        <v>217</v>
      </c>
      <c r="E176" s="217" t="s">
        <v>342</v>
      </c>
      <c r="F176" s="218" t="s">
        <v>343</v>
      </c>
      <c r="G176" s="219" t="s">
        <v>108</v>
      </c>
      <c r="H176" s="220">
        <v>2.7599999999999998</v>
      </c>
      <c r="I176" s="221"/>
      <c r="J176" s="222">
        <f>ROUND(I176*H176,2)</f>
        <v>0</v>
      </c>
      <c r="K176" s="218" t="s">
        <v>220</v>
      </c>
      <c r="L176" s="47"/>
      <c r="M176" s="223" t="s">
        <v>21</v>
      </c>
      <c r="N176" s="224" t="s">
        <v>45</v>
      </c>
      <c r="O176" s="87"/>
      <c r="P176" s="225">
        <f>O176*H176</f>
        <v>0</v>
      </c>
      <c r="Q176" s="225">
        <v>0.089219999999999994</v>
      </c>
      <c r="R176" s="225">
        <f>Q176*H176</f>
        <v>0.24624719999999997</v>
      </c>
      <c r="S176" s="225">
        <v>0</v>
      </c>
      <c r="T176" s="22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7" t="s">
        <v>221</v>
      </c>
      <c r="AT176" s="227" t="s">
        <v>217</v>
      </c>
      <c r="AU176" s="227" t="s">
        <v>84</v>
      </c>
      <c r="AY176" s="20" t="s">
        <v>215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82</v>
      </c>
      <c r="BK176" s="228">
        <f>ROUND(I176*H176,2)</f>
        <v>0</v>
      </c>
      <c r="BL176" s="20" t="s">
        <v>221</v>
      </c>
      <c r="BM176" s="227" t="s">
        <v>344</v>
      </c>
    </row>
    <row r="177" s="2" customFormat="1">
      <c r="A177" s="41"/>
      <c r="B177" s="42"/>
      <c r="C177" s="43"/>
      <c r="D177" s="229" t="s">
        <v>223</v>
      </c>
      <c r="E177" s="43"/>
      <c r="F177" s="230" t="s">
        <v>345</v>
      </c>
      <c r="G177" s="43"/>
      <c r="H177" s="43"/>
      <c r="I177" s="231"/>
      <c r="J177" s="43"/>
      <c r="K177" s="43"/>
      <c r="L177" s="47"/>
      <c r="M177" s="232"/>
      <c r="N177" s="23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223</v>
      </c>
      <c r="AU177" s="20" t="s">
        <v>84</v>
      </c>
    </row>
    <row r="178" s="13" customFormat="1">
      <c r="A178" s="13"/>
      <c r="B178" s="234"/>
      <c r="C178" s="235"/>
      <c r="D178" s="236" t="s">
        <v>173</v>
      </c>
      <c r="E178" s="237" t="s">
        <v>21</v>
      </c>
      <c r="F178" s="238" t="s">
        <v>179</v>
      </c>
      <c r="G178" s="235"/>
      <c r="H178" s="239">
        <v>2.7599999999999998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173</v>
      </c>
      <c r="AU178" s="245" t="s">
        <v>84</v>
      </c>
      <c r="AV178" s="13" t="s">
        <v>84</v>
      </c>
      <c r="AW178" s="13" t="s">
        <v>35</v>
      </c>
      <c r="AX178" s="13" t="s">
        <v>82</v>
      </c>
      <c r="AY178" s="245" t="s">
        <v>215</v>
      </c>
    </row>
    <row r="179" s="12" customFormat="1" ht="22.8" customHeight="1">
      <c r="A179" s="12"/>
      <c r="B179" s="200"/>
      <c r="C179" s="201"/>
      <c r="D179" s="202" t="s">
        <v>73</v>
      </c>
      <c r="E179" s="214" t="s">
        <v>255</v>
      </c>
      <c r="F179" s="214" t="s">
        <v>346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SUM(P180:P276)</f>
        <v>0</v>
      </c>
      <c r="Q179" s="208"/>
      <c r="R179" s="209">
        <f>SUM(R180:R276)</f>
        <v>14.34618605</v>
      </c>
      <c r="S179" s="208"/>
      <c r="T179" s="210">
        <f>SUM(T180:T276)</f>
        <v>0.18860966999999998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82</v>
      </c>
      <c r="AT179" s="212" t="s">
        <v>73</v>
      </c>
      <c r="AU179" s="212" t="s">
        <v>82</v>
      </c>
      <c r="AY179" s="211" t="s">
        <v>215</v>
      </c>
      <c r="BK179" s="213">
        <f>SUM(BK180:BK276)</f>
        <v>0</v>
      </c>
    </row>
    <row r="180" s="2" customFormat="1" ht="24.15" customHeight="1">
      <c r="A180" s="41"/>
      <c r="B180" s="42"/>
      <c r="C180" s="216" t="s">
        <v>7</v>
      </c>
      <c r="D180" s="216" t="s">
        <v>217</v>
      </c>
      <c r="E180" s="217" t="s">
        <v>347</v>
      </c>
      <c r="F180" s="218" t="s">
        <v>348</v>
      </c>
      <c r="G180" s="219" t="s">
        <v>108</v>
      </c>
      <c r="H180" s="220">
        <v>7.2309999999999999</v>
      </c>
      <c r="I180" s="221"/>
      <c r="J180" s="222">
        <f>ROUND(I180*H180,2)</f>
        <v>0</v>
      </c>
      <c r="K180" s="218" t="s">
        <v>220</v>
      </c>
      <c r="L180" s="47"/>
      <c r="M180" s="223" t="s">
        <v>21</v>
      </c>
      <c r="N180" s="224" t="s">
        <v>45</v>
      </c>
      <c r="O180" s="87"/>
      <c r="P180" s="225">
        <f>O180*H180</f>
        <v>0</v>
      </c>
      <c r="Q180" s="225">
        <v>0.00020000000000000001</v>
      </c>
      <c r="R180" s="225">
        <f>Q180*H180</f>
        <v>0.0014462000000000001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221</v>
      </c>
      <c r="AT180" s="227" t="s">
        <v>217</v>
      </c>
      <c r="AU180" s="227" t="s">
        <v>84</v>
      </c>
      <c r="AY180" s="20" t="s">
        <v>215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82</v>
      </c>
      <c r="BK180" s="228">
        <f>ROUND(I180*H180,2)</f>
        <v>0</v>
      </c>
      <c r="BL180" s="20" t="s">
        <v>221</v>
      </c>
      <c r="BM180" s="227" t="s">
        <v>349</v>
      </c>
    </row>
    <row r="181" s="2" customFormat="1">
      <c r="A181" s="41"/>
      <c r="B181" s="42"/>
      <c r="C181" s="43"/>
      <c r="D181" s="229" t="s">
        <v>223</v>
      </c>
      <c r="E181" s="43"/>
      <c r="F181" s="230" t="s">
        <v>350</v>
      </c>
      <c r="G181" s="43"/>
      <c r="H181" s="43"/>
      <c r="I181" s="231"/>
      <c r="J181" s="43"/>
      <c r="K181" s="43"/>
      <c r="L181" s="47"/>
      <c r="M181" s="232"/>
      <c r="N181" s="23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223</v>
      </c>
      <c r="AU181" s="20" t="s">
        <v>84</v>
      </c>
    </row>
    <row r="182" s="13" customFormat="1">
      <c r="A182" s="13"/>
      <c r="B182" s="234"/>
      <c r="C182" s="235"/>
      <c r="D182" s="236" t="s">
        <v>173</v>
      </c>
      <c r="E182" s="237" t="s">
        <v>21</v>
      </c>
      <c r="F182" s="238" t="s">
        <v>351</v>
      </c>
      <c r="G182" s="235"/>
      <c r="H182" s="239">
        <v>7.2309999999999999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173</v>
      </c>
      <c r="AU182" s="245" t="s">
        <v>84</v>
      </c>
      <c r="AV182" s="13" t="s">
        <v>84</v>
      </c>
      <c r="AW182" s="13" t="s">
        <v>35</v>
      </c>
      <c r="AX182" s="13" t="s">
        <v>82</v>
      </c>
      <c r="AY182" s="245" t="s">
        <v>215</v>
      </c>
    </row>
    <row r="183" s="2" customFormat="1" ht="66.75" customHeight="1">
      <c r="A183" s="41"/>
      <c r="B183" s="42"/>
      <c r="C183" s="216" t="s">
        <v>352</v>
      </c>
      <c r="D183" s="216" t="s">
        <v>217</v>
      </c>
      <c r="E183" s="217" t="s">
        <v>353</v>
      </c>
      <c r="F183" s="218" t="s">
        <v>354</v>
      </c>
      <c r="G183" s="219" t="s">
        <v>108</v>
      </c>
      <c r="H183" s="220">
        <v>5.9420000000000002</v>
      </c>
      <c r="I183" s="221"/>
      <c r="J183" s="222">
        <f>ROUND(I183*H183,2)</f>
        <v>0</v>
      </c>
      <c r="K183" s="218" t="s">
        <v>220</v>
      </c>
      <c r="L183" s="47"/>
      <c r="M183" s="223" t="s">
        <v>21</v>
      </c>
      <c r="N183" s="224" t="s">
        <v>45</v>
      </c>
      <c r="O183" s="87"/>
      <c r="P183" s="225">
        <f>O183*H183</f>
        <v>0</v>
      </c>
      <c r="Q183" s="225">
        <v>0.0083499999999999998</v>
      </c>
      <c r="R183" s="225">
        <f>Q183*H183</f>
        <v>0.049615699999999999</v>
      </c>
      <c r="S183" s="225">
        <v>0</v>
      </c>
      <c r="T183" s="22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7" t="s">
        <v>221</v>
      </c>
      <c r="AT183" s="227" t="s">
        <v>217</v>
      </c>
      <c r="AU183" s="227" t="s">
        <v>84</v>
      </c>
      <c r="AY183" s="20" t="s">
        <v>215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82</v>
      </c>
      <c r="BK183" s="228">
        <f>ROUND(I183*H183,2)</f>
        <v>0</v>
      </c>
      <c r="BL183" s="20" t="s">
        <v>221</v>
      </c>
      <c r="BM183" s="227" t="s">
        <v>355</v>
      </c>
    </row>
    <row r="184" s="2" customFormat="1">
      <c r="A184" s="41"/>
      <c r="B184" s="42"/>
      <c r="C184" s="43"/>
      <c r="D184" s="229" t="s">
        <v>223</v>
      </c>
      <c r="E184" s="43"/>
      <c r="F184" s="230" t="s">
        <v>356</v>
      </c>
      <c r="G184" s="43"/>
      <c r="H184" s="43"/>
      <c r="I184" s="231"/>
      <c r="J184" s="43"/>
      <c r="K184" s="43"/>
      <c r="L184" s="47"/>
      <c r="M184" s="232"/>
      <c r="N184" s="23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223</v>
      </c>
      <c r="AU184" s="20" t="s">
        <v>84</v>
      </c>
    </row>
    <row r="185" s="16" customFormat="1">
      <c r="A185" s="16"/>
      <c r="B185" s="268"/>
      <c r="C185" s="269"/>
      <c r="D185" s="236" t="s">
        <v>173</v>
      </c>
      <c r="E185" s="270" t="s">
        <v>21</v>
      </c>
      <c r="F185" s="271" t="s">
        <v>357</v>
      </c>
      <c r="G185" s="269"/>
      <c r="H185" s="270" t="s">
        <v>21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77" t="s">
        <v>173</v>
      </c>
      <c r="AU185" s="277" t="s">
        <v>84</v>
      </c>
      <c r="AV185" s="16" t="s">
        <v>82</v>
      </c>
      <c r="AW185" s="16" t="s">
        <v>35</v>
      </c>
      <c r="AX185" s="16" t="s">
        <v>74</v>
      </c>
      <c r="AY185" s="277" t="s">
        <v>215</v>
      </c>
    </row>
    <row r="186" s="13" customFormat="1">
      <c r="A186" s="13"/>
      <c r="B186" s="234"/>
      <c r="C186" s="235"/>
      <c r="D186" s="236" t="s">
        <v>173</v>
      </c>
      <c r="E186" s="237" t="s">
        <v>21</v>
      </c>
      <c r="F186" s="238" t="s">
        <v>358</v>
      </c>
      <c r="G186" s="235"/>
      <c r="H186" s="239">
        <v>3.4169999999999998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173</v>
      </c>
      <c r="AU186" s="245" t="s">
        <v>84</v>
      </c>
      <c r="AV186" s="13" t="s">
        <v>84</v>
      </c>
      <c r="AW186" s="13" t="s">
        <v>35</v>
      </c>
      <c r="AX186" s="13" t="s">
        <v>74</v>
      </c>
      <c r="AY186" s="245" t="s">
        <v>215</v>
      </c>
    </row>
    <row r="187" s="13" customFormat="1">
      <c r="A187" s="13"/>
      <c r="B187" s="234"/>
      <c r="C187" s="235"/>
      <c r="D187" s="236" t="s">
        <v>173</v>
      </c>
      <c r="E187" s="237" t="s">
        <v>21</v>
      </c>
      <c r="F187" s="238" t="s">
        <v>359</v>
      </c>
      <c r="G187" s="235"/>
      <c r="H187" s="239">
        <v>-0.19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173</v>
      </c>
      <c r="AU187" s="245" t="s">
        <v>84</v>
      </c>
      <c r="AV187" s="13" t="s">
        <v>84</v>
      </c>
      <c r="AW187" s="13" t="s">
        <v>35</v>
      </c>
      <c r="AX187" s="13" t="s">
        <v>74</v>
      </c>
      <c r="AY187" s="245" t="s">
        <v>215</v>
      </c>
    </row>
    <row r="188" s="14" customFormat="1">
      <c r="A188" s="14"/>
      <c r="B188" s="246"/>
      <c r="C188" s="247"/>
      <c r="D188" s="236" t="s">
        <v>173</v>
      </c>
      <c r="E188" s="248" t="s">
        <v>167</v>
      </c>
      <c r="F188" s="249" t="s">
        <v>226</v>
      </c>
      <c r="G188" s="247"/>
      <c r="H188" s="250">
        <v>3.2269999999999999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173</v>
      </c>
      <c r="AU188" s="256" t="s">
        <v>84</v>
      </c>
      <c r="AV188" s="14" t="s">
        <v>120</v>
      </c>
      <c r="AW188" s="14" t="s">
        <v>35</v>
      </c>
      <c r="AX188" s="14" t="s">
        <v>74</v>
      </c>
      <c r="AY188" s="256" t="s">
        <v>215</v>
      </c>
    </row>
    <row r="189" s="16" customFormat="1">
      <c r="A189" s="16"/>
      <c r="B189" s="268"/>
      <c r="C189" s="269"/>
      <c r="D189" s="236" t="s">
        <v>173</v>
      </c>
      <c r="E189" s="270" t="s">
        <v>21</v>
      </c>
      <c r="F189" s="271" t="s">
        <v>360</v>
      </c>
      <c r="G189" s="269"/>
      <c r="H189" s="270" t="s">
        <v>21</v>
      </c>
      <c r="I189" s="272"/>
      <c r="J189" s="269"/>
      <c r="K189" s="269"/>
      <c r="L189" s="273"/>
      <c r="M189" s="274"/>
      <c r="N189" s="275"/>
      <c r="O189" s="275"/>
      <c r="P189" s="275"/>
      <c r="Q189" s="275"/>
      <c r="R189" s="275"/>
      <c r="S189" s="275"/>
      <c r="T189" s="27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7" t="s">
        <v>173</v>
      </c>
      <c r="AU189" s="277" t="s">
        <v>84</v>
      </c>
      <c r="AV189" s="16" t="s">
        <v>82</v>
      </c>
      <c r="AW189" s="16" t="s">
        <v>35</v>
      </c>
      <c r="AX189" s="16" t="s">
        <v>74</v>
      </c>
      <c r="AY189" s="277" t="s">
        <v>215</v>
      </c>
    </row>
    <row r="190" s="13" customFormat="1">
      <c r="A190" s="13"/>
      <c r="B190" s="234"/>
      <c r="C190" s="235"/>
      <c r="D190" s="236" t="s">
        <v>173</v>
      </c>
      <c r="E190" s="237" t="s">
        <v>21</v>
      </c>
      <c r="F190" s="238" t="s">
        <v>361</v>
      </c>
      <c r="G190" s="235"/>
      <c r="H190" s="239">
        <v>2.7149999999999999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173</v>
      </c>
      <c r="AU190" s="245" t="s">
        <v>84</v>
      </c>
      <c r="AV190" s="13" t="s">
        <v>84</v>
      </c>
      <c r="AW190" s="13" t="s">
        <v>35</v>
      </c>
      <c r="AX190" s="13" t="s">
        <v>74</v>
      </c>
      <c r="AY190" s="245" t="s">
        <v>215</v>
      </c>
    </row>
    <row r="191" s="14" customFormat="1">
      <c r="A191" s="14"/>
      <c r="B191" s="246"/>
      <c r="C191" s="247"/>
      <c r="D191" s="236" t="s">
        <v>173</v>
      </c>
      <c r="E191" s="248" t="s">
        <v>152</v>
      </c>
      <c r="F191" s="249" t="s">
        <v>226</v>
      </c>
      <c r="G191" s="247"/>
      <c r="H191" s="250">
        <v>2.7149999999999999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173</v>
      </c>
      <c r="AU191" s="256" t="s">
        <v>84</v>
      </c>
      <c r="AV191" s="14" t="s">
        <v>120</v>
      </c>
      <c r="AW191" s="14" t="s">
        <v>35</v>
      </c>
      <c r="AX191" s="14" t="s">
        <v>74</v>
      </c>
      <c r="AY191" s="256" t="s">
        <v>215</v>
      </c>
    </row>
    <row r="192" s="15" customFormat="1">
      <c r="A192" s="15"/>
      <c r="B192" s="257"/>
      <c r="C192" s="258"/>
      <c r="D192" s="236" t="s">
        <v>173</v>
      </c>
      <c r="E192" s="259" t="s">
        <v>21</v>
      </c>
      <c r="F192" s="260" t="s">
        <v>227</v>
      </c>
      <c r="G192" s="258"/>
      <c r="H192" s="261">
        <v>5.9420000000000002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173</v>
      </c>
      <c r="AU192" s="267" t="s">
        <v>84</v>
      </c>
      <c r="AV192" s="15" t="s">
        <v>221</v>
      </c>
      <c r="AW192" s="15" t="s">
        <v>35</v>
      </c>
      <c r="AX192" s="15" t="s">
        <v>82</v>
      </c>
      <c r="AY192" s="267" t="s">
        <v>215</v>
      </c>
    </row>
    <row r="193" s="2" customFormat="1" ht="24.15" customHeight="1">
      <c r="A193" s="41"/>
      <c r="B193" s="42"/>
      <c r="C193" s="278" t="s">
        <v>362</v>
      </c>
      <c r="D193" s="278" t="s">
        <v>278</v>
      </c>
      <c r="E193" s="279" t="s">
        <v>363</v>
      </c>
      <c r="F193" s="280" t="s">
        <v>364</v>
      </c>
      <c r="G193" s="281" t="s">
        <v>108</v>
      </c>
      <c r="H193" s="282">
        <v>3.5569999999999999</v>
      </c>
      <c r="I193" s="283"/>
      <c r="J193" s="284">
        <f>ROUND(I193*H193,2)</f>
        <v>0</v>
      </c>
      <c r="K193" s="280" t="s">
        <v>220</v>
      </c>
      <c r="L193" s="285"/>
      <c r="M193" s="286" t="s">
        <v>21</v>
      </c>
      <c r="N193" s="287" t="s">
        <v>45</v>
      </c>
      <c r="O193" s="87"/>
      <c r="P193" s="225">
        <f>O193*H193</f>
        <v>0</v>
      </c>
      <c r="Q193" s="225">
        <v>0.0018</v>
      </c>
      <c r="R193" s="225">
        <f>Q193*H193</f>
        <v>0.0064025999999999996</v>
      </c>
      <c r="S193" s="225">
        <v>0</v>
      </c>
      <c r="T193" s="226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7" t="s">
        <v>271</v>
      </c>
      <c r="AT193" s="227" t="s">
        <v>278</v>
      </c>
      <c r="AU193" s="227" t="s">
        <v>84</v>
      </c>
      <c r="AY193" s="20" t="s">
        <v>215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82</v>
      </c>
      <c r="BK193" s="228">
        <f>ROUND(I193*H193,2)</f>
        <v>0</v>
      </c>
      <c r="BL193" s="20" t="s">
        <v>221</v>
      </c>
      <c r="BM193" s="227" t="s">
        <v>365</v>
      </c>
    </row>
    <row r="194" s="13" customFormat="1">
      <c r="A194" s="13"/>
      <c r="B194" s="234"/>
      <c r="C194" s="235"/>
      <c r="D194" s="236" t="s">
        <v>173</v>
      </c>
      <c r="E194" s="237" t="s">
        <v>21</v>
      </c>
      <c r="F194" s="238" t="s">
        <v>366</v>
      </c>
      <c r="G194" s="235"/>
      <c r="H194" s="239">
        <v>3.3879999999999999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173</v>
      </c>
      <c r="AU194" s="245" t="s">
        <v>84</v>
      </c>
      <c r="AV194" s="13" t="s">
        <v>84</v>
      </c>
      <c r="AW194" s="13" t="s">
        <v>35</v>
      </c>
      <c r="AX194" s="13" t="s">
        <v>82</v>
      </c>
      <c r="AY194" s="245" t="s">
        <v>215</v>
      </c>
    </row>
    <row r="195" s="13" customFormat="1">
      <c r="A195" s="13"/>
      <c r="B195" s="234"/>
      <c r="C195" s="235"/>
      <c r="D195" s="236" t="s">
        <v>173</v>
      </c>
      <c r="E195" s="235"/>
      <c r="F195" s="238" t="s">
        <v>367</v>
      </c>
      <c r="G195" s="235"/>
      <c r="H195" s="239">
        <v>3.5569999999999999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173</v>
      </c>
      <c r="AU195" s="245" t="s">
        <v>84</v>
      </c>
      <c r="AV195" s="13" t="s">
        <v>84</v>
      </c>
      <c r="AW195" s="13" t="s">
        <v>4</v>
      </c>
      <c r="AX195" s="13" t="s">
        <v>82</v>
      </c>
      <c r="AY195" s="245" t="s">
        <v>215</v>
      </c>
    </row>
    <row r="196" s="2" customFormat="1" ht="16.5" customHeight="1">
      <c r="A196" s="41"/>
      <c r="B196" s="42"/>
      <c r="C196" s="278" t="s">
        <v>368</v>
      </c>
      <c r="D196" s="278" t="s">
        <v>278</v>
      </c>
      <c r="E196" s="279" t="s">
        <v>369</v>
      </c>
      <c r="F196" s="280" t="s">
        <v>370</v>
      </c>
      <c r="G196" s="281" t="s">
        <v>108</v>
      </c>
      <c r="H196" s="282">
        <v>2.851</v>
      </c>
      <c r="I196" s="283"/>
      <c r="J196" s="284">
        <f>ROUND(I196*H196,2)</f>
        <v>0</v>
      </c>
      <c r="K196" s="280" t="s">
        <v>220</v>
      </c>
      <c r="L196" s="285"/>
      <c r="M196" s="286" t="s">
        <v>21</v>
      </c>
      <c r="N196" s="287" t="s">
        <v>45</v>
      </c>
      <c r="O196" s="87"/>
      <c r="P196" s="225">
        <f>O196*H196</f>
        <v>0</v>
      </c>
      <c r="Q196" s="225">
        <v>0.0018400000000000001</v>
      </c>
      <c r="R196" s="225">
        <f>Q196*H196</f>
        <v>0.0052458399999999999</v>
      </c>
      <c r="S196" s="225">
        <v>0</v>
      </c>
      <c r="T196" s="226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7" t="s">
        <v>271</v>
      </c>
      <c r="AT196" s="227" t="s">
        <v>278</v>
      </c>
      <c r="AU196" s="227" t="s">
        <v>84</v>
      </c>
      <c r="AY196" s="20" t="s">
        <v>215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82</v>
      </c>
      <c r="BK196" s="228">
        <f>ROUND(I196*H196,2)</f>
        <v>0</v>
      </c>
      <c r="BL196" s="20" t="s">
        <v>221</v>
      </c>
      <c r="BM196" s="227" t="s">
        <v>371</v>
      </c>
    </row>
    <row r="197" s="13" customFormat="1">
      <c r="A197" s="13"/>
      <c r="B197" s="234"/>
      <c r="C197" s="235"/>
      <c r="D197" s="236" t="s">
        <v>173</v>
      </c>
      <c r="E197" s="237" t="s">
        <v>21</v>
      </c>
      <c r="F197" s="238" t="s">
        <v>372</v>
      </c>
      <c r="G197" s="235"/>
      <c r="H197" s="239">
        <v>2.851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173</v>
      </c>
      <c r="AU197" s="245" t="s">
        <v>84</v>
      </c>
      <c r="AV197" s="13" t="s">
        <v>84</v>
      </c>
      <c r="AW197" s="13" t="s">
        <v>35</v>
      </c>
      <c r="AX197" s="13" t="s">
        <v>82</v>
      </c>
      <c r="AY197" s="245" t="s">
        <v>215</v>
      </c>
    </row>
    <row r="198" s="2" customFormat="1" ht="55.5" customHeight="1">
      <c r="A198" s="41"/>
      <c r="B198" s="42"/>
      <c r="C198" s="216" t="s">
        <v>373</v>
      </c>
      <c r="D198" s="216" t="s">
        <v>217</v>
      </c>
      <c r="E198" s="217" t="s">
        <v>374</v>
      </c>
      <c r="F198" s="218" t="s">
        <v>375</v>
      </c>
      <c r="G198" s="219" t="s">
        <v>119</v>
      </c>
      <c r="H198" s="220">
        <v>0.32400000000000001</v>
      </c>
      <c r="I198" s="221"/>
      <c r="J198" s="222">
        <f>ROUND(I198*H198,2)</f>
        <v>0</v>
      </c>
      <c r="K198" s="218" t="s">
        <v>220</v>
      </c>
      <c r="L198" s="47"/>
      <c r="M198" s="223" t="s">
        <v>21</v>
      </c>
      <c r="N198" s="224" t="s">
        <v>45</v>
      </c>
      <c r="O198" s="87"/>
      <c r="P198" s="225">
        <f>O198*H198</f>
        <v>0</v>
      </c>
      <c r="Q198" s="225">
        <v>0.0033899999999999998</v>
      </c>
      <c r="R198" s="225">
        <f>Q198*H198</f>
        <v>0.0010983600000000001</v>
      </c>
      <c r="S198" s="225">
        <v>0</v>
      </c>
      <c r="T198" s="22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7" t="s">
        <v>221</v>
      </c>
      <c r="AT198" s="227" t="s">
        <v>217</v>
      </c>
      <c r="AU198" s="227" t="s">
        <v>84</v>
      </c>
      <c r="AY198" s="20" t="s">
        <v>215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82</v>
      </c>
      <c r="BK198" s="228">
        <f>ROUND(I198*H198,2)</f>
        <v>0</v>
      </c>
      <c r="BL198" s="20" t="s">
        <v>221</v>
      </c>
      <c r="BM198" s="227" t="s">
        <v>376</v>
      </c>
    </row>
    <row r="199" s="2" customFormat="1">
      <c r="A199" s="41"/>
      <c r="B199" s="42"/>
      <c r="C199" s="43"/>
      <c r="D199" s="229" t="s">
        <v>223</v>
      </c>
      <c r="E199" s="43"/>
      <c r="F199" s="230" t="s">
        <v>377</v>
      </c>
      <c r="G199" s="43"/>
      <c r="H199" s="43"/>
      <c r="I199" s="231"/>
      <c r="J199" s="43"/>
      <c r="K199" s="43"/>
      <c r="L199" s="47"/>
      <c r="M199" s="232"/>
      <c r="N199" s="233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223</v>
      </c>
      <c r="AU199" s="20" t="s">
        <v>84</v>
      </c>
    </row>
    <row r="200" s="16" customFormat="1">
      <c r="A200" s="16"/>
      <c r="B200" s="268"/>
      <c r="C200" s="269"/>
      <c r="D200" s="236" t="s">
        <v>173</v>
      </c>
      <c r="E200" s="270" t="s">
        <v>21</v>
      </c>
      <c r="F200" s="271" t="s">
        <v>378</v>
      </c>
      <c r="G200" s="269"/>
      <c r="H200" s="270" t="s">
        <v>21</v>
      </c>
      <c r="I200" s="272"/>
      <c r="J200" s="269"/>
      <c r="K200" s="269"/>
      <c r="L200" s="273"/>
      <c r="M200" s="274"/>
      <c r="N200" s="275"/>
      <c r="O200" s="275"/>
      <c r="P200" s="275"/>
      <c r="Q200" s="275"/>
      <c r="R200" s="275"/>
      <c r="S200" s="275"/>
      <c r="T200" s="27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77" t="s">
        <v>173</v>
      </c>
      <c r="AU200" s="277" t="s">
        <v>84</v>
      </c>
      <c r="AV200" s="16" t="s">
        <v>82</v>
      </c>
      <c r="AW200" s="16" t="s">
        <v>35</v>
      </c>
      <c r="AX200" s="16" t="s">
        <v>74</v>
      </c>
      <c r="AY200" s="277" t="s">
        <v>215</v>
      </c>
    </row>
    <row r="201" s="13" customFormat="1">
      <c r="A201" s="13"/>
      <c r="B201" s="234"/>
      <c r="C201" s="235"/>
      <c r="D201" s="236" t="s">
        <v>173</v>
      </c>
      <c r="E201" s="237" t="s">
        <v>21</v>
      </c>
      <c r="F201" s="238" t="s">
        <v>379</v>
      </c>
      <c r="G201" s="235"/>
      <c r="H201" s="239">
        <v>0.32400000000000001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173</v>
      </c>
      <c r="AU201" s="245" t="s">
        <v>84</v>
      </c>
      <c r="AV201" s="13" t="s">
        <v>84</v>
      </c>
      <c r="AW201" s="13" t="s">
        <v>35</v>
      </c>
      <c r="AX201" s="13" t="s">
        <v>82</v>
      </c>
      <c r="AY201" s="245" t="s">
        <v>215</v>
      </c>
    </row>
    <row r="202" s="2" customFormat="1" ht="24.15" customHeight="1">
      <c r="A202" s="41"/>
      <c r="B202" s="42"/>
      <c r="C202" s="278" t="s">
        <v>380</v>
      </c>
      <c r="D202" s="278" t="s">
        <v>278</v>
      </c>
      <c r="E202" s="279" t="s">
        <v>381</v>
      </c>
      <c r="F202" s="280" t="s">
        <v>382</v>
      </c>
      <c r="G202" s="281" t="s">
        <v>108</v>
      </c>
      <c r="H202" s="282">
        <v>0.11700000000000001</v>
      </c>
      <c r="I202" s="283"/>
      <c r="J202" s="284">
        <f>ROUND(I202*H202,2)</f>
        <v>0</v>
      </c>
      <c r="K202" s="280" t="s">
        <v>220</v>
      </c>
      <c r="L202" s="285"/>
      <c r="M202" s="286" t="s">
        <v>21</v>
      </c>
      <c r="N202" s="287" t="s">
        <v>45</v>
      </c>
      <c r="O202" s="87"/>
      <c r="P202" s="225">
        <f>O202*H202</f>
        <v>0</v>
      </c>
      <c r="Q202" s="225">
        <v>0.0011999999999999999</v>
      </c>
      <c r="R202" s="225">
        <f>Q202*H202</f>
        <v>0.0001404</v>
      </c>
      <c r="S202" s="225">
        <v>0</v>
      </c>
      <c r="T202" s="22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7" t="s">
        <v>271</v>
      </c>
      <c r="AT202" s="227" t="s">
        <v>278</v>
      </c>
      <c r="AU202" s="227" t="s">
        <v>84</v>
      </c>
      <c r="AY202" s="20" t="s">
        <v>215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82</v>
      </c>
      <c r="BK202" s="228">
        <f>ROUND(I202*H202,2)</f>
        <v>0</v>
      </c>
      <c r="BL202" s="20" t="s">
        <v>221</v>
      </c>
      <c r="BM202" s="227" t="s">
        <v>383</v>
      </c>
    </row>
    <row r="203" s="13" customFormat="1">
      <c r="A203" s="13"/>
      <c r="B203" s="234"/>
      <c r="C203" s="235"/>
      <c r="D203" s="236" t="s">
        <v>173</v>
      </c>
      <c r="E203" s="237" t="s">
        <v>21</v>
      </c>
      <c r="F203" s="238" t="s">
        <v>384</v>
      </c>
      <c r="G203" s="235"/>
      <c r="H203" s="239">
        <v>0.106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173</v>
      </c>
      <c r="AU203" s="245" t="s">
        <v>84</v>
      </c>
      <c r="AV203" s="13" t="s">
        <v>84</v>
      </c>
      <c r="AW203" s="13" t="s">
        <v>35</v>
      </c>
      <c r="AX203" s="13" t="s">
        <v>82</v>
      </c>
      <c r="AY203" s="245" t="s">
        <v>215</v>
      </c>
    </row>
    <row r="204" s="13" customFormat="1">
      <c r="A204" s="13"/>
      <c r="B204" s="234"/>
      <c r="C204" s="235"/>
      <c r="D204" s="236" t="s">
        <v>173</v>
      </c>
      <c r="E204" s="235"/>
      <c r="F204" s="238" t="s">
        <v>385</v>
      </c>
      <c r="G204" s="235"/>
      <c r="H204" s="239">
        <v>0.11700000000000001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173</v>
      </c>
      <c r="AU204" s="245" t="s">
        <v>84</v>
      </c>
      <c r="AV204" s="13" t="s">
        <v>84</v>
      </c>
      <c r="AW204" s="13" t="s">
        <v>4</v>
      </c>
      <c r="AX204" s="13" t="s">
        <v>82</v>
      </c>
      <c r="AY204" s="245" t="s">
        <v>215</v>
      </c>
    </row>
    <row r="205" s="2" customFormat="1" ht="55.5" customHeight="1">
      <c r="A205" s="41"/>
      <c r="B205" s="42"/>
      <c r="C205" s="216" t="s">
        <v>386</v>
      </c>
      <c r="D205" s="216" t="s">
        <v>217</v>
      </c>
      <c r="E205" s="217" t="s">
        <v>387</v>
      </c>
      <c r="F205" s="218" t="s">
        <v>388</v>
      </c>
      <c r="G205" s="219" t="s">
        <v>119</v>
      </c>
      <c r="H205" s="220">
        <v>0.59999999999999998</v>
      </c>
      <c r="I205" s="221"/>
      <c r="J205" s="222">
        <f>ROUND(I205*H205,2)</f>
        <v>0</v>
      </c>
      <c r="K205" s="218" t="s">
        <v>220</v>
      </c>
      <c r="L205" s="47"/>
      <c r="M205" s="223" t="s">
        <v>21</v>
      </c>
      <c r="N205" s="224" t="s">
        <v>45</v>
      </c>
      <c r="O205" s="87"/>
      <c r="P205" s="225">
        <f>O205*H205</f>
        <v>0</v>
      </c>
      <c r="Q205" s="225">
        <v>0.0033899999999999998</v>
      </c>
      <c r="R205" s="225">
        <f>Q205*H205</f>
        <v>0.0020339999999999998</v>
      </c>
      <c r="S205" s="225">
        <v>0</v>
      </c>
      <c r="T205" s="226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7" t="s">
        <v>221</v>
      </c>
      <c r="AT205" s="227" t="s">
        <v>217</v>
      </c>
      <c r="AU205" s="227" t="s">
        <v>84</v>
      </c>
      <c r="AY205" s="20" t="s">
        <v>215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82</v>
      </c>
      <c r="BK205" s="228">
        <f>ROUND(I205*H205,2)</f>
        <v>0</v>
      </c>
      <c r="BL205" s="20" t="s">
        <v>221</v>
      </c>
      <c r="BM205" s="227" t="s">
        <v>389</v>
      </c>
    </row>
    <row r="206" s="2" customFormat="1">
      <c r="A206" s="41"/>
      <c r="B206" s="42"/>
      <c r="C206" s="43"/>
      <c r="D206" s="229" t="s">
        <v>223</v>
      </c>
      <c r="E206" s="43"/>
      <c r="F206" s="230" t="s">
        <v>390</v>
      </c>
      <c r="G206" s="43"/>
      <c r="H206" s="43"/>
      <c r="I206" s="231"/>
      <c r="J206" s="43"/>
      <c r="K206" s="43"/>
      <c r="L206" s="47"/>
      <c r="M206" s="232"/>
      <c r="N206" s="233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223</v>
      </c>
      <c r="AU206" s="20" t="s">
        <v>84</v>
      </c>
    </row>
    <row r="207" s="16" customFormat="1">
      <c r="A207" s="16"/>
      <c r="B207" s="268"/>
      <c r="C207" s="269"/>
      <c r="D207" s="236" t="s">
        <v>173</v>
      </c>
      <c r="E207" s="270" t="s">
        <v>21</v>
      </c>
      <c r="F207" s="271" t="s">
        <v>391</v>
      </c>
      <c r="G207" s="269"/>
      <c r="H207" s="270" t="s">
        <v>21</v>
      </c>
      <c r="I207" s="272"/>
      <c r="J207" s="269"/>
      <c r="K207" s="269"/>
      <c r="L207" s="273"/>
      <c r="M207" s="274"/>
      <c r="N207" s="275"/>
      <c r="O207" s="275"/>
      <c r="P207" s="275"/>
      <c r="Q207" s="275"/>
      <c r="R207" s="275"/>
      <c r="S207" s="275"/>
      <c r="T207" s="27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7" t="s">
        <v>173</v>
      </c>
      <c r="AU207" s="277" t="s">
        <v>84</v>
      </c>
      <c r="AV207" s="16" t="s">
        <v>82</v>
      </c>
      <c r="AW207" s="16" t="s">
        <v>35</v>
      </c>
      <c r="AX207" s="16" t="s">
        <v>74</v>
      </c>
      <c r="AY207" s="277" t="s">
        <v>215</v>
      </c>
    </row>
    <row r="208" s="13" customFormat="1">
      <c r="A208" s="13"/>
      <c r="B208" s="234"/>
      <c r="C208" s="235"/>
      <c r="D208" s="236" t="s">
        <v>173</v>
      </c>
      <c r="E208" s="237" t="s">
        <v>21</v>
      </c>
      <c r="F208" s="238" t="s">
        <v>392</v>
      </c>
      <c r="G208" s="235"/>
      <c r="H208" s="239">
        <v>0.59999999999999998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173</v>
      </c>
      <c r="AU208" s="245" t="s">
        <v>84</v>
      </c>
      <c r="AV208" s="13" t="s">
        <v>84</v>
      </c>
      <c r="AW208" s="13" t="s">
        <v>35</v>
      </c>
      <c r="AX208" s="13" t="s">
        <v>82</v>
      </c>
      <c r="AY208" s="245" t="s">
        <v>215</v>
      </c>
    </row>
    <row r="209" s="2" customFormat="1" ht="16.5" customHeight="1">
      <c r="A209" s="41"/>
      <c r="B209" s="42"/>
      <c r="C209" s="278" t="s">
        <v>393</v>
      </c>
      <c r="D209" s="278" t="s">
        <v>278</v>
      </c>
      <c r="E209" s="279" t="s">
        <v>394</v>
      </c>
      <c r="F209" s="280" t="s">
        <v>395</v>
      </c>
      <c r="G209" s="281" t="s">
        <v>108</v>
      </c>
      <c r="H209" s="282">
        <v>0.222</v>
      </c>
      <c r="I209" s="283"/>
      <c r="J209" s="284">
        <f>ROUND(I209*H209,2)</f>
        <v>0</v>
      </c>
      <c r="K209" s="280" t="s">
        <v>220</v>
      </c>
      <c r="L209" s="285"/>
      <c r="M209" s="286" t="s">
        <v>21</v>
      </c>
      <c r="N209" s="287" t="s">
        <v>45</v>
      </c>
      <c r="O209" s="87"/>
      <c r="P209" s="225">
        <f>O209*H209</f>
        <v>0</v>
      </c>
      <c r="Q209" s="225">
        <v>0.00115</v>
      </c>
      <c r="R209" s="225">
        <f>Q209*H209</f>
        <v>0.00025530000000000003</v>
      </c>
      <c r="S209" s="225">
        <v>0</v>
      </c>
      <c r="T209" s="226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7" t="s">
        <v>271</v>
      </c>
      <c r="AT209" s="227" t="s">
        <v>278</v>
      </c>
      <c r="AU209" s="227" t="s">
        <v>84</v>
      </c>
      <c r="AY209" s="20" t="s">
        <v>215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82</v>
      </c>
      <c r="BK209" s="228">
        <f>ROUND(I209*H209,2)</f>
        <v>0</v>
      </c>
      <c r="BL209" s="20" t="s">
        <v>221</v>
      </c>
      <c r="BM209" s="227" t="s">
        <v>396</v>
      </c>
    </row>
    <row r="210" s="13" customFormat="1">
      <c r="A210" s="13"/>
      <c r="B210" s="234"/>
      <c r="C210" s="235"/>
      <c r="D210" s="236" t="s">
        <v>173</v>
      </c>
      <c r="E210" s="237" t="s">
        <v>21</v>
      </c>
      <c r="F210" s="238" t="s">
        <v>397</v>
      </c>
      <c r="G210" s="235"/>
      <c r="H210" s="239">
        <v>0.20200000000000001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173</v>
      </c>
      <c r="AU210" s="245" t="s">
        <v>84</v>
      </c>
      <c r="AV210" s="13" t="s">
        <v>84</v>
      </c>
      <c r="AW210" s="13" t="s">
        <v>35</v>
      </c>
      <c r="AX210" s="13" t="s">
        <v>82</v>
      </c>
      <c r="AY210" s="245" t="s">
        <v>215</v>
      </c>
    </row>
    <row r="211" s="13" customFormat="1">
      <c r="A211" s="13"/>
      <c r="B211" s="234"/>
      <c r="C211" s="235"/>
      <c r="D211" s="236" t="s">
        <v>173</v>
      </c>
      <c r="E211" s="235"/>
      <c r="F211" s="238" t="s">
        <v>398</v>
      </c>
      <c r="G211" s="235"/>
      <c r="H211" s="239">
        <v>0.222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173</v>
      </c>
      <c r="AU211" s="245" t="s">
        <v>84</v>
      </c>
      <c r="AV211" s="13" t="s">
        <v>84</v>
      </c>
      <c r="AW211" s="13" t="s">
        <v>4</v>
      </c>
      <c r="AX211" s="13" t="s">
        <v>82</v>
      </c>
      <c r="AY211" s="245" t="s">
        <v>215</v>
      </c>
    </row>
    <row r="212" s="2" customFormat="1" ht="44.25" customHeight="1">
      <c r="A212" s="41"/>
      <c r="B212" s="42"/>
      <c r="C212" s="216" t="s">
        <v>399</v>
      </c>
      <c r="D212" s="216" t="s">
        <v>217</v>
      </c>
      <c r="E212" s="217" t="s">
        <v>400</v>
      </c>
      <c r="F212" s="218" t="s">
        <v>401</v>
      </c>
      <c r="G212" s="219" t="s">
        <v>108</v>
      </c>
      <c r="H212" s="220">
        <v>1.589</v>
      </c>
      <c r="I212" s="221"/>
      <c r="J212" s="222">
        <f>ROUND(I212*H212,2)</f>
        <v>0</v>
      </c>
      <c r="K212" s="218" t="s">
        <v>220</v>
      </c>
      <c r="L212" s="47"/>
      <c r="M212" s="223" t="s">
        <v>21</v>
      </c>
      <c r="N212" s="224" t="s">
        <v>45</v>
      </c>
      <c r="O212" s="87"/>
      <c r="P212" s="225">
        <f>O212*H212</f>
        <v>0</v>
      </c>
      <c r="Q212" s="225">
        <v>0.0037799999999999999</v>
      </c>
      <c r="R212" s="225">
        <f>Q212*H212</f>
        <v>0.0060064200000000002</v>
      </c>
      <c r="S212" s="225">
        <v>0</v>
      </c>
      <c r="T212" s="226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7" t="s">
        <v>221</v>
      </c>
      <c r="AT212" s="227" t="s">
        <v>217</v>
      </c>
      <c r="AU212" s="227" t="s">
        <v>84</v>
      </c>
      <c r="AY212" s="20" t="s">
        <v>215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82</v>
      </c>
      <c r="BK212" s="228">
        <f>ROUND(I212*H212,2)</f>
        <v>0</v>
      </c>
      <c r="BL212" s="20" t="s">
        <v>221</v>
      </c>
      <c r="BM212" s="227" t="s">
        <v>402</v>
      </c>
    </row>
    <row r="213" s="2" customFormat="1">
      <c r="A213" s="41"/>
      <c r="B213" s="42"/>
      <c r="C213" s="43"/>
      <c r="D213" s="229" t="s">
        <v>223</v>
      </c>
      <c r="E213" s="43"/>
      <c r="F213" s="230" t="s">
        <v>403</v>
      </c>
      <c r="G213" s="43"/>
      <c r="H213" s="43"/>
      <c r="I213" s="231"/>
      <c r="J213" s="43"/>
      <c r="K213" s="43"/>
      <c r="L213" s="47"/>
      <c r="M213" s="232"/>
      <c r="N213" s="23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223</v>
      </c>
      <c r="AU213" s="20" t="s">
        <v>84</v>
      </c>
    </row>
    <row r="214" s="16" customFormat="1">
      <c r="A214" s="16"/>
      <c r="B214" s="268"/>
      <c r="C214" s="269"/>
      <c r="D214" s="236" t="s">
        <v>173</v>
      </c>
      <c r="E214" s="270" t="s">
        <v>21</v>
      </c>
      <c r="F214" s="271" t="s">
        <v>404</v>
      </c>
      <c r="G214" s="269"/>
      <c r="H214" s="270" t="s">
        <v>21</v>
      </c>
      <c r="I214" s="272"/>
      <c r="J214" s="269"/>
      <c r="K214" s="269"/>
      <c r="L214" s="273"/>
      <c r="M214" s="274"/>
      <c r="N214" s="275"/>
      <c r="O214" s="275"/>
      <c r="P214" s="275"/>
      <c r="Q214" s="275"/>
      <c r="R214" s="275"/>
      <c r="S214" s="275"/>
      <c r="T214" s="27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7" t="s">
        <v>173</v>
      </c>
      <c r="AU214" s="277" t="s">
        <v>84</v>
      </c>
      <c r="AV214" s="16" t="s">
        <v>82</v>
      </c>
      <c r="AW214" s="16" t="s">
        <v>35</v>
      </c>
      <c r="AX214" s="16" t="s">
        <v>74</v>
      </c>
      <c r="AY214" s="277" t="s">
        <v>215</v>
      </c>
    </row>
    <row r="215" s="13" customFormat="1">
      <c r="A215" s="13"/>
      <c r="B215" s="234"/>
      <c r="C215" s="235"/>
      <c r="D215" s="236" t="s">
        <v>173</v>
      </c>
      <c r="E215" s="237" t="s">
        <v>21</v>
      </c>
      <c r="F215" s="238" t="s">
        <v>128</v>
      </c>
      <c r="G215" s="235"/>
      <c r="H215" s="239">
        <v>1.589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173</v>
      </c>
      <c r="AU215" s="245" t="s">
        <v>84</v>
      </c>
      <c r="AV215" s="13" t="s">
        <v>84</v>
      </c>
      <c r="AW215" s="13" t="s">
        <v>35</v>
      </c>
      <c r="AX215" s="13" t="s">
        <v>82</v>
      </c>
      <c r="AY215" s="245" t="s">
        <v>215</v>
      </c>
    </row>
    <row r="216" s="2" customFormat="1" ht="24.15" customHeight="1">
      <c r="A216" s="41"/>
      <c r="B216" s="42"/>
      <c r="C216" s="216" t="s">
        <v>405</v>
      </c>
      <c r="D216" s="216" t="s">
        <v>217</v>
      </c>
      <c r="E216" s="217" t="s">
        <v>406</v>
      </c>
      <c r="F216" s="218" t="s">
        <v>407</v>
      </c>
      <c r="G216" s="219" t="s">
        <v>119</v>
      </c>
      <c r="H216" s="220">
        <v>9.6899999999999995</v>
      </c>
      <c r="I216" s="221"/>
      <c r="J216" s="222">
        <f>ROUND(I216*H216,2)</f>
        <v>0</v>
      </c>
      <c r="K216" s="218" t="s">
        <v>220</v>
      </c>
      <c r="L216" s="47"/>
      <c r="M216" s="223" t="s">
        <v>21</v>
      </c>
      <c r="N216" s="224" t="s">
        <v>45</v>
      </c>
      <c r="O216" s="87"/>
      <c r="P216" s="225">
        <f>O216*H216</f>
        <v>0</v>
      </c>
      <c r="Q216" s="225">
        <v>3.0000000000000001E-05</v>
      </c>
      <c r="R216" s="225">
        <f>Q216*H216</f>
        <v>0.00029070000000000002</v>
      </c>
      <c r="S216" s="225">
        <v>0</v>
      </c>
      <c r="T216" s="226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7" t="s">
        <v>221</v>
      </c>
      <c r="AT216" s="227" t="s">
        <v>217</v>
      </c>
      <c r="AU216" s="227" t="s">
        <v>84</v>
      </c>
      <c r="AY216" s="20" t="s">
        <v>215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82</v>
      </c>
      <c r="BK216" s="228">
        <f>ROUND(I216*H216,2)</f>
        <v>0</v>
      </c>
      <c r="BL216" s="20" t="s">
        <v>221</v>
      </c>
      <c r="BM216" s="227" t="s">
        <v>408</v>
      </c>
    </row>
    <row r="217" s="2" customFormat="1">
      <c r="A217" s="41"/>
      <c r="B217" s="42"/>
      <c r="C217" s="43"/>
      <c r="D217" s="229" t="s">
        <v>223</v>
      </c>
      <c r="E217" s="43"/>
      <c r="F217" s="230" t="s">
        <v>409</v>
      </c>
      <c r="G217" s="43"/>
      <c r="H217" s="43"/>
      <c r="I217" s="231"/>
      <c r="J217" s="43"/>
      <c r="K217" s="43"/>
      <c r="L217" s="47"/>
      <c r="M217" s="232"/>
      <c r="N217" s="233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223</v>
      </c>
      <c r="AU217" s="20" t="s">
        <v>84</v>
      </c>
    </row>
    <row r="218" s="16" customFormat="1">
      <c r="A218" s="16"/>
      <c r="B218" s="268"/>
      <c r="C218" s="269"/>
      <c r="D218" s="236" t="s">
        <v>173</v>
      </c>
      <c r="E218" s="270" t="s">
        <v>21</v>
      </c>
      <c r="F218" s="271" t="s">
        <v>410</v>
      </c>
      <c r="G218" s="269"/>
      <c r="H218" s="270" t="s">
        <v>21</v>
      </c>
      <c r="I218" s="272"/>
      <c r="J218" s="269"/>
      <c r="K218" s="269"/>
      <c r="L218" s="273"/>
      <c r="M218" s="274"/>
      <c r="N218" s="275"/>
      <c r="O218" s="275"/>
      <c r="P218" s="275"/>
      <c r="Q218" s="275"/>
      <c r="R218" s="275"/>
      <c r="S218" s="275"/>
      <c r="T218" s="27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7" t="s">
        <v>173</v>
      </c>
      <c r="AU218" s="277" t="s">
        <v>84</v>
      </c>
      <c r="AV218" s="16" t="s">
        <v>82</v>
      </c>
      <c r="AW218" s="16" t="s">
        <v>35</v>
      </c>
      <c r="AX218" s="16" t="s">
        <v>74</v>
      </c>
      <c r="AY218" s="277" t="s">
        <v>215</v>
      </c>
    </row>
    <row r="219" s="13" customFormat="1">
      <c r="A219" s="13"/>
      <c r="B219" s="234"/>
      <c r="C219" s="235"/>
      <c r="D219" s="236" t="s">
        <v>173</v>
      </c>
      <c r="E219" s="237" t="s">
        <v>21</v>
      </c>
      <c r="F219" s="238" t="s">
        <v>411</v>
      </c>
      <c r="G219" s="235"/>
      <c r="H219" s="239">
        <v>9.0500000000000007</v>
      </c>
      <c r="I219" s="240"/>
      <c r="J219" s="235"/>
      <c r="K219" s="235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173</v>
      </c>
      <c r="AU219" s="245" t="s">
        <v>84</v>
      </c>
      <c r="AV219" s="13" t="s">
        <v>84</v>
      </c>
      <c r="AW219" s="13" t="s">
        <v>35</v>
      </c>
      <c r="AX219" s="13" t="s">
        <v>74</v>
      </c>
      <c r="AY219" s="245" t="s">
        <v>215</v>
      </c>
    </row>
    <row r="220" s="16" customFormat="1">
      <c r="A220" s="16"/>
      <c r="B220" s="268"/>
      <c r="C220" s="269"/>
      <c r="D220" s="236" t="s">
        <v>173</v>
      </c>
      <c r="E220" s="270" t="s">
        <v>21</v>
      </c>
      <c r="F220" s="271" t="s">
        <v>412</v>
      </c>
      <c r="G220" s="269"/>
      <c r="H220" s="270" t="s">
        <v>21</v>
      </c>
      <c r="I220" s="272"/>
      <c r="J220" s="269"/>
      <c r="K220" s="269"/>
      <c r="L220" s="273"/>
      <c r="M220" s="274"/>
      <c r="N220" s="275"/>
      <c r="O220" s="275"/>
      <c r="P220" s="275"/>
      <c r="Q220" s="275"/>
      <c r="R220" s="275"/>
      <c r="S220" s="275"/>
      <c r="T220" s="27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7" t="s">
        <v>173</v>
      </c>
      <c r="AU220" s="277" t="s">
        <v>84</v>
      </c>
      <c r="AV220" s="16" t="s">
        <v>82</v>
      </c>
      <c r="AW220" s="16" t="s">
        <v>35</v>
      </c>
      <c r="AX220" s="16" t="s">
        <v>74</v>
      </c>
      <c r="AY220" s="277" t="s">
        <v>215</v>
      </c>
    </row>
    <row r="221" s="16" customFormat="1">
      <c r="A221" s="16"/>
      <c r="B221" s="268"/>
      <c r="C221" s="269"/>
      <c r="D221" s="236" t="s">
        <v>173</v>
      </c>
      <c r="E221" s="270" t="s">
        <v>21</v>
      </c>
      <c r="F221" s="271" t="s">
        <v>413</v>
      </c>
      <c r="G221" s="269"/>
      <c r="H221" s="270" t="s">
        <v>21</v>
      </c>
      <c r="I221" s="272"/>
      <c r="J221" s="269"/>
      <c r="K221" s="269"/>
      <c r="L221" s="273"/>
      <c r="M221" s="274"/>
      <c r="N221" s="275"/>
      <c r="O221" s="275"/>
      <c r="P221" s="275"/>
      <c r="Q221" s="275"/>
      <c r="R221" s="275"/>
      <c r="S221" s="275"/>
      <c r="T221" s="27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7" t="s">
        <v>173</v>
      </c>
      <c r="AU221" s="277" t="s">
        <v>84</v>
      </c>
      <c r="AV221" s="16" t="s">
        <v>82</v>
      </c>
      <c r="AW221" s="16" t="s">
        <v>35</v>
      </c>
      <c r="AX221" s="16" t="s">
        <v>74</v>
      </c>
      <c r="AY221" s="277" t="s">
        <v>215</v>
      </c>
    </row>
    <row r="222" s="13" customFormat="1">
      <c r="A222" s="13"/>
      <c r="B222" s="234"/>
      <c r="C222" s="235"/>
      <c r="D222" s="236" t="s">
        <v>173</v>
      </c>
      <c r="E222" s="237" t="s">
        <v>21</v>
      </c>
      <c r="F222" s="238" t="s">
        <v>414</v>
      </c>
      <c r="G222" s="235"/>
      <c r="H222" s="239">
        <v>0.64000000000000001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173</v>
      </c>
      <c r="AU222" s="245" t="s">
        <v>84</v>
      </c>
      <c r="AV222" s="13" t="s">
        <v>84</v>
      </c>
      <c r="AW222" s="13" t="s">
        <v>35</v>
      </c>
      <c r="AX222" s="13" t="s">
        <v>74</v>
      </c>
      <c r="AY222" s="245" t="s">
        <v>215</v>
      </c>
    </row>
    <row r="223" s="15" customFormat="1">
      <c r="A223" s="15"/>
      <c r="B223" s="257"/>
      <c r="C223" s="258"/>
      <c r="D223" s="236" t="s">
        <v>173</v>
      </c>
      <c r="E223" s="259" t="s">
        <v>21</v>
      </c>
      <c r="F223" s="260" t="s">
        <v>227</v>
      </c>
      <c r="G223" s="258"/>
      <c r="H223" s="261">
        <v>9.6899999999999995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173</v>
      </c>
      <c r="AU223" s="267" t="s">
        <v>84</v>
      </c>
      <c r="AV223" s="15" t="s">
        <v>221</v>
      </c>
      <c r="AW223" s="15" t="s">
        <v>35</v>
      </c>
      <c r="AX223" s="15" t="s">
        <v>82</v>
      </c>
      <c r="AY223" s="267" t="s">
        <v>215</v>
      </c>
    </row>
    <row r="224" s="2" customFormat="1" ht="24.15" customHeight="1">
      <c r="A224" s="41"/>
      <c r="B224" s="42"/>
      <c r="C224" s="278" t="s">
        <v>415</v>
      </c>
      <c r="D224" s="278" t="s">
        <v>278</v>
      </c>
      <c r="E224" s="279" t="s">
        <v>416</v>
      </c>
      <c r="F224" s="280" t="s">
        <v>417</v>
      </c>
      <c r="G224" s="281" t="s">
        <v>119</v>
      </c>
      <c r="H224" s="282">
        <v>9.5030000000000001</v>
      </c>
      <c r="I224" s="283"/>
      <c r="J224" s="284">
        <f>ROUND(I224*H224,2)</f>
        <v>0</v>
      </c>
      <c r="K224" s="280" t="s">
        <v>220</v>
      </c>
      <c r="L224" s="285"/>
      <c r="M224" s="286" t="s">
        <v>21</v>
      </c>
      <c r="N224" s="287" t="s">
        <v>45</v>
      </c>
      <c r="O224" s="87"/>
      <c r="P224" s="225">
        <f>O224*H224</f>
        <v>0</v>
      </c>
      <c r="Q224" s="225">
        <v>0.00027999999999999998</v>
      </c>
      <c r="R224" s="225">
        <f>Q224*H224</f>
        <v>0.0026608399999999998</v>
      </c>
      <c r="S224" s="225">
        <v>0</v>
      </c>
      <c r="T224" s="226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7" t="s">
        <v>271</v>
      </c>
      <c r="AT224" s="227" t="s">
        <v>278</v>
      </c>
      <c r="AU224" s="227" t="s">
        <v>84</v>
      </c>
      <c r="AY224" s="20" t="s">
        <v>215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82</v>
      </c>
      <c r="BK224" s="228">
        <f>ROUND(I224*H224,2)</f>
        <v>0</v>
      </c>
      <c r="BL224" s="20" t="s">
        <v>221</v>
      </c>
      <c r="BM224" s="227" t="s">
        <v>418</v>
      </c>
    </row>
    <row r="225" s="13" customFormat="1">
      <c r="A225" s="13"/>
      <c r="B225" s="234"/>
      <c r="C225" s="235"/>
      <c r="D225" s="236" t="s">
        <v>173</v>
      </c>
      <c r="E225" s="237" t="s">
        <v>21</v>
      </c>
      <c r="F225" s="238" t="s">
        <v>419</v>
      </c>
      <c r="G225" s="235"/>
      <c r="H225" s="239">
        <v>9.5030000000000001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173</v>
      </c>
      <c r="AU225" s="245" t="s">
        <v>84</v>
      </c>
      <c r="AV225" s="13" t="s">
        <v>84</v>
      </c>
      <c r="AW225" s="13" t="s">
        <v>35</v>
      </c>
      <c r="AX225" s="13" t="s">
        <v>82</v>
      </c>
      <c r="AY225" s="245" t="s">
        <v>215</v>
      </c>
    </row>
    <row r="226" s="2" customFormat="1" ht="24.15" customHeight="1">
      <c r="A226" s="41"/>
      <c r="B226" s="42"/>
      <c r="C226" s="278" t="s">
        <v>420</v>
      </c>
      <c r="D226" s="278" t="s">
        <v>278</v>
      </c>
      <c r="E226" s="279" t="s">
        <v>421</v>
      </c>
      <c r="F226" s="280" t="s">
        <v>422</v>
      </c>
      <c r="G226" s="281" t="s">
        <v>119</v>
      </c>
      <c r="H226" s="282">
        <v>0.67200000000000004</v>
      </c>
      <c r="I226" s="283"/>
      <c r="J226" s="284">
        <f>ROUND(I226*H226,2)</f>
        <v>0</v>
      </c>
      <c r="K226" s="280" t="s">
        <v>220</v>
      </c>
      <c r="L226" s="285"/>
      <c r="M226" s="286" t="s">
        <v>21</v>
      </c>
      <c r="N226" s="287" t="s">
        <v>45</v>
      </c>
      <c r="O226" s="87"/>
      <c r="P226" s="225">
        <f>O226*H226</f>
        <v>0</v>
      </c>
      <c r="Q226" s="225">
        <v>0.00022000000000000001</v>
      </c>
      <c r="R226" s="225">
        <f>Q226*H226</f>
        <v>0.00014784000000000002</v>
      </c>
      <c r="S226" s="225">
        <v>0</v>
      </c>
      <c r="T226" s="22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7" t="s">
        <v>271</v>
      </c>
      <c r="AT226" s="227" t="s">
        <v>278</v>
      </c>
      <c r="AU226" s="227" t="s">
        <v>84</v>
      </c>
      <c r="AY226" s="20" t="s">
        <v>215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20" t="s">
        <v>82</v>
      </c>
      <c r="BK226" s="228">
        <f>ROUND(I226*H226,2)</f>
        <v>0</v>
      </c>
      <c r="BL226" s="20" t="s">
        <v>221</v>
      </c>
      <c r="BM226" s="227" t="s">
        <v>423</v>
      </c>
    </row>
    <row r="227" s="13" customFormat="1">
      <c r="A227" s="13"/>
      <c r="B227" s="234"/>
      <c r="C227" s="235"/>
      <c r="D227" s="236" t="s">
        <v>173</v>
      </c>
      <c r="E227" s="237" t="s">
        <v>21</v>
      </c>
      <c r="F227" s="238" t="s">
        <v>424</v>
      </c>
      <c r="G227" s="235"/>
      <c r="H227" s="239">
        <v>0.67200000000000004</v>
      </c>
      <c r="I227" s="240"/>
      <c r="J227" s="235"/>
      <c r="K227" s="235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173</v>
      </c>
      <c r="AU227" s="245" t="s">
        <v>84</v>
      </c>
      <c r="AV227" s="13" t="s">
        <v>84</v>
      </c>
      <c r="AW227" s="13" t="s">
        <v>35</v>
      </c>
      <c r="AX227" s="13" t="s">
        <v>82</v>
      </c>
      <c r="AY227" s="245" t="s">
        <v>215</v>
      </c>
    </row>
    <row r="228" s="2" customFormat="1" ht="24.15" customHeight="1">
      <c r="A228" s="41"/>
      <c r="B228" s="42"/>
      <c r="C228" s="216" t="s">
        <v>425</v>
      </c>
      <c r="D228" s="216" t="s">
        <v>217</v>
      </c>
      <c r="E228" s="217" t="s">
        <v>426</v>
      </c>
      <c r="F228" s="218" t="s">
        <v>427</v>
      </c>
      <c r="G228" s="219" t="s">
        <v>119</v>
      </c>
      <c r="H228" s="220">
        <v>1.2</v>
      </c>
      <c r="I228" s="221"/>
      <c r="J228" s="222">
        <f>ROUND(I228*H228,2)</f>
        <v>0</v>
      </c>
      <c r="K228" s="218" t="s">
        <v>220</v>
      </c>
      <c r="L228" s="47"/>
      <c r="M228" s="223" t="s">
        <v>21</v>
      </c>
      <c r="N228" s="224" t="s">
        <v>45</v>
      </c>
      <c r="O228" s="87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7" t="s">
        <v>221</v>
      </c>
      <c r="AT228" s="227" t="s">
        <v>217</v>
      </c>
      <c r="AU228" s="227" t="s">
        <v>84</v>
      </c>
      <c r="AY228" s="20" t="s">
        <v>215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0" t="s">
        <v>82</v>
      </c>
      <c r="BK228" s="228">
        <f>ROUND(I228*H228,2)</f>
        <v>0</v>
      </c>
      <c r="BL228" s="20" t="s">
        <v>221</v>
      </c>
      <c r="BM228" s="227" t="s">
        <v>428</v>
      </c>
    </row>
    <row r="229" s="2" customFormat="1">
      <c r="A229" s="41"/>
      <c r="B229" s="42"/>
      <c r="C229" s="43"/>
      <c r="D229" s="229" t="s">
        <v>223</v>
      </c>
      <c r="E229" s="43"/>
      <c r="F229" s="230" t="s">
        <v>429</v>
      </c>
      <c r="G229" s="43"/>
      <c r="H229" s="43"/>
      <c r="I229" s="231"/>
      <c r="J229" s="43"/>
      <c r="K229" s="43"/>
      <c r="L229" s="47"/>
      <c r="M229" s="232"/>
      <c r="N229" s="233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223</v>
      </c>
      <c r="AU229" s="20" t="s">
        <v>84</v>
      </c>
    </row>
    <row r="230" s="13" customFormat="1">
      <c r="A230" s="13"/>
      <c r="B230" s="234"/>
      <c r="C230" s="235"/>
      <c r="D230" s="236" t="s">
        <v>173</v>
      </c>
      <c r="E230" s="237" t="s">
        <v>21</v>
      </c>
      <c r="F230" s="238" t="s">
        <v>430</v>
      </c>
      <c r="G230" s="235"/>
      <c r="H230" s="239">
        <v>1.2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173</v>
      </c>
      <c r="AU230" s="245" t="s">
        <v>84</v>
      </c>
      <c r="AV230" s="13" t="s">
        <v>84</v>
      </c>
      <c r="AW230" s="13" t="s">
        <v>35</v>
      </c>
      <c r="AX230" s="13" t="s">
        <v>82</v>
      </c>
      <c r="AY230" s="245" t="s">
        <v>215</v>
      </c>
    </row>
    <row r="231" s="2" customFormat="1" ht="24.15" customHeight="1">
      <c r="A231" s="41"/>
      <c r="B231" s="42"/>
      <c r="C231" s="278" t="s">
        <v>431</v>
      </c>
      <c r="D231" s="278" t="s">
        <v>278</v>
      </c>
      <c r="E231" s="279" t="s">
        <v>432</v>
      </c>
      <c r="F231" s="280" t="s">
        <v>433</v>
      </c>
      <c r="G231" s="281" t="s">
        <v>119</v>
      </c>
      <c r="H231" s="282">
        <v>1.323</v>
      </c>
      <c r="I231" s="283"/>
      <c r="J231" s="284">
        <f>ROUND(I231*H231,2)</f>
        <v>0</v>
      </c>
      <c r="K231" s="280" t="s">
        <v>220</v>
      </c>
      <c r="L231" s="285"/>
      <c r="M231" s="286" t="s">
        <v>21</v>
      </c>
      <c r="N231" s="287" t="s">
        <v>45</v>
      </c>
      <c r="O231" s="87"/>
      <c r="P231" s="225">
        <f>O231*H231</f>
        <v>0</v>
      </c>
      <c r="Q231" s="225">
        <v>0.00010000000000000001</v>
      </c>
      <c r="R231" s="225">
        <f>Q231*H231</f>
        <v>0.00013229999999999999</v>
      </c>
      <c r="S231" s="225">
        <v>0</v>
      </c>
      <c r="T231" s="226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7" t="s">
        <v>271</v>
      </c>
      <c r="AT231" s="227" t="s">
        <v>278</v>
      </c>
      <c r="AU231" s="227" t="s">
        <v>84</v>
      </c>
      <c r="AY231" s="20" t="s">
        <v>215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82</v>
      </c>
      <c r="BK231" s="228">
        <f>ROUND(I231*H231,2)</f>
        <v>0</v>
      </c>
      <c r="BL231" s="20" t="s">
        <v>221</v>
      </c>
      <c r="BM231" s="227" t="s">
        <v>434</v>
      </c>
    </row>
    <row r="232" s="13" customFormat="1">
      <c r="A232" s="13"/>
      <c r="B232" s="234"/>
      <c r="C232" s="235"/>
      <c r="D232" s="236" t="s">
        <v>173</v>
      </c>
      <c r="E232" s="237" t="s">
        <v>21</v>
      </c>
      <c r="F232" s="238" t="s">
        <v>435</v>
      </c>
      <c r="G232" s="235"/>
      <c r="H232" s="239">
        <v>1.26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173</v>
      </c>
      <c r="AU232" s="245" t="s">
        <v>84</v>
      </c>
      <c r="AV232" s="13" t="s">
        <v>84</v>
      </c>
      <c r="AW232" s="13" t="s">
        <v>35</v>
      </c>
      <c r="AX232" s="13" t="s">
        <v>82</v>
      </c>
      <c r="AY232" s="245" t="s">
        <v>215</v>
      </c>
    </row>
    <row r="233" s="13" customFormat="1">
      <c r="A233" s="13"/>
      <c r="B233" s="234"/>
      <c r="C233" s="235"/>
      <c r="D233" s="236" t="s">
        <v>173</v>
      </c>
      <c r="E233" s="235"/>
      <c r="F233" s="238" t="s">
        <v>436</v>
      </c>
      <c r="G233" s="235"/>
      <c r="H233" s="239">
        <v>1.323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173</v>
      </c>
      <c r="AU233" s="245" t="s">
        <v>84</v>
      </c>
      <c r="AV233" s="13" t="s">
        <v>84</v>
      </c>
      <c r="AW233" s="13" t="s">
        <v>4</v>
      </c>
      <c r="AX233" s="13" t="s">
        <v>82</v>
      </c>
      <c r="AY233" s="245" t="s">
        <v>215</v>
      </c>
    </row>
    <row r="234" s="2" customFormat="1" ht="37.8" customHeight="1">
      <c r="A234" s="41"/>
      <c r="B234" s="42"/>
      <c r="C234" s="216" t="s">
        <v>437</v>
      </c>
      <c r="D234" s="216" t="s">
        <v>217</v>
      </c>
      <c r="E234" s="217" t="s">
        <v>438</v>
      </c>
      <c r="F234" s="218" t="s">
        <v>439</v>
      </c>
      <c r="G234" s="219" t="s">
        <v>108</v>
      </c>
      <c r="H234" s="220">
        <v>7.8559999999999999</v>
      </c>
      <c r="I234" s="221"/>
      <c r="J234" s="222">
        <f>ROUND(I234*H234,2)</f>
        <v>0</v>
      </c>
      <c r="K234" s="218" t="s">
        <v>220</v>
      </c>
      <c r="L234" s="47"/>
      <c r="M234" s="223" t="s">
        <v>21</v>
      </c>
      <c r="N234" s="224" t="s">
        <v>45</v>
      </c>
      <c r="O234" s="87"/>
      <c r="P234" s="225">
        <f>O234*H234</f>
        <v>0</v>
      </c>
      <c r="Q234" s="225">
        <v>0.01146</v>
      </c>
      <c r="R234" s="225">
        <f>Q234*H234</f>
        <v>0.09002976</v>
      </c>
      <c r="S234" s="225">
        <v>0</v>
      </c>
      <c r="T234" s="226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221</v>
      </c>
      <c r="AT234" s="227" t="s">
        <v>217</v>
      </c>
      <c r="AU234" s="227" t="s">
        <v>84</v>
      </c>
      <c r="AY234" s="20" t="s">
        <v>215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82</v>
      </c>
      <c r="BK234" s="228">
        <f>ROUND(I234*H234,2)</f>
        <v>0</v>
      </c>
      <c r="BL234" s="20" t="s">
        <v>221</v>
      </c>
      <c r="BM234" s="227" t="s">
        <v>440</v>
      </c>
    </row>
    <row r="235" s="2" customFormat="1">
      <c r="A235" s="41"/>
      <c r="B235" s="42"/>
      <c r="C235" s="43"/>
      <c r="D235" s="229" t="s">
        <v>223</v>
      </c>
      <c r="E235" s="43"/>
      <c r="F235" s="230" t="s">
        <v>441</v>
      </c>
      <c r="G235" s="43"/>
      <c r="H235" s="43"/>
      <c r="I235" s="231"/>
      <c r="J235" s="43"/>
      <c r="K235" s="43"/>
      <c r="L235" s="47"/>
      <c r="M235" s="232"/>
      <c r="N235" s="23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223</v>
      </c>
      <c r="AU235" s="20" t="s">
        <v>84</v>
      </c>
    </row>
    <row r="236" s="13" customFormat="1">
      <c r="A236" s="13"/>
      <c r="B236" s="234"/>
      <c r="C236" s="235"/>
      <c r="D236" s="236" t="s">
        <v>173</v>
      </c>
      <c r="E236" s="237" t="s">
        <v>21</v>
      </c>
      <c r="F236" s="238" t="s">
        <v>442</v>
      </c>
      <c r="G236" s="235"/>
      <c r="H236" s="239">
        <v>8.0399999999999991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173</v>
      </c>
      <c r="AU236" s="245" t="s">
        <v>84</v>
      </c>
      <c r="AV236" s="13" t="s">
        <v>84</v>
      </c>
      <c r="AW236" s="13" t="s">
        <v>35</v>
      </c>
      <c r="AX236" s="13" t="s">
        <v>74</v>
      </c>
      <c r="AY236" s="245" t="s">
        <v>215</v>
      </c>
    </row>
    <row r="237" s="13" customFormat="1">
      <c r="A237" s="13"/>
      <c r="B237" s="234"/>
      <c r="C237" s="235"/>
      <c r="D237" s="236" t="s">
        <v>173</v>
      </c>
      <c r="E237" s="237" t="s">
        <v>21</v>
      </c>
      <c r="F237" s="238" t="s">
        <v>443</v>
      </c>
      <c r="G237" s="235"/>
      <c r="H237" s="239">
        <v>-0.184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173</v>
      </c>
      <c r="AU237" s="245" t="s">
        <v>84</v>
      </c>
      <c r="AV237" s="13" t="s">
        <v>84</v>
      </c>
      <c r="AW237" s="13" t="s">
        <v>35</v>
      </c>
      <c r="AX237" s="13" t="s">
        <v>74</v>
      </c>
      <c r="AY237" s="245" t="s">
        <v>215</v>
      </c>
    </row>
    <row r="238" s="14" customFormat="1">
      <c r="A238" s="14"/>
      <c r="B238" s="246"/>
      <c r="C238" s="247"/>
      <c r="D238" s="236" t="s">
        <v>173</v>
      </c>
      <c r="E238" s="248" t="s">
        <v>138</v>
      </c>
      <c r="F238" s="249" t="s">
        <v>226</v>
      </c>
      <c r="G238" s="247"/>
      <c r="H238" s="250">
        <v>7.8559999999999999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173</v>
      </c>
      <c r="AU238" s="256" t="s">
        <v>84</v>
      </c>
      <c r="AV238" s="14" t="s">
        <v>120</v>
      </c>
      <c r="AW238" s="14" t="s">
        <v>35</v>
      </c>
      <c r="AX238" s="14" t="s">
        <v>74</v>
      </c>
      <c r="AY238" s="256" t="s">
        <v>215</v>
      </c>
    </row>
    <row r="239" s="15" customFormat="1">
      <c r="A239" s="15"/>
      <c r="B239" s="257"/>
      <c r="C239" s="258"/>
      <c r="D239" s="236" t="s">
        <v>173</v>
      </c>
      <c r="E239" s="259" t="s">
        <v>21</v>
      </c>
      <c r="F239" s="260" t="s">
        <v>227</v>
      </c>
      <c r="G239" s="258"/>
      <c r="H239" s="261">
        <v>7.8559999999999999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7" t="s">
        <v>173</v>
      </c>
      <c r="AU239" s="267" t="s">
        <v>84</v>
      </c>
      <c r="AV239" s="15" t="s">
        <v>221</v>
      </c>
      <c r="AW239" s="15" t="s">
        <v>35</v>
      </c>
      <c r="AX239" s="15" t="s">
        <v>82</v>
      </c>
      <c r="AY239" s="267" t="s">
        <v>215</v>
      </c>
    </row>
    <row r="240" s="2" customFormat="1" ht="37.8" customHeight="1">
      <c r="A240" s="41"/>
      <c r="B240" s="42"/>
      <c r="C240" s="216" t="s">
        <v>444</v>
      </c>
      <c r="D240" s="216" t="s">
        <v>217</v>
      </c>
      <c r="E240" s="217" t="s">
        <v>445</v>
      </c>
      <c r="F240" s="218" t="s">
        <v>446</v>
      </c>
      <c r="G240" s="219" t="s">
        <v>108</v>
      </c>
      <c r="H240" s="220">
        <v>7.2309999999999999</v>
      </c>
      <c r="I240" s="221"/>
      <c r="J240" s="222">
        <f>ROUND(I240*H240,2)</f>
        <v>0</v>
      </c>
      <c r="K240" s="218" t="s">
        <v>220</v>
      </c>
      <c r="L240" s="47"/>
      <c r="M240" s="223" t="s">
        <v>21</v>
      </c>
      <c r="N240" s="224" t="s">
        <v>45</v>
      </c>
      <c r="O240" s="87"/>
      <c r="P240" s="225">
        <f>O240*H240</f>
        <v>0</v>
      </c>
      <c r="Q240" s="225">
        <v>0.0029499999999999999</v>
      </c>
      <c r="R240" s="225">
        <f>Q240*H240</f>
        <v>0.021331449999999998</v>
      </c>
      <c r="S240" s="225">
        <v>0</v>
      </c>
      <c r="T240" s="226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7" t="s">
        <v>221</v>
      </c>
      <c r="AT240" s="227" t="s">
        <v>217</v>
      </c>
      <c r="AU240" s="227" t="s">
        <v>84</v>
      </c>
      <c r="AY240" s="20" t="s">
        <v>215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82</v>
      </c>
      <c r="BK240" s="228">
        <f>ROUND(I240*H240,2)</f>
        <v>0</v>
      </c>
      <c r="BL240" s="20" t="s">
        <v>221</v>
      </c>
      <c r="BM240" s="227" t="s">
        <v>447</v>
      </c>
    </row>
    <row r="241" s="2" customFormat="1">
      <c r="A241" s="41"/>
      <c r="B241" s="42"/>
      <c r="C241" s="43"/>
      <c r="D241" s="229" t="s">
        <v>223</v>
      </c>
      <c r="E241" s="43"/>
      <c r="F241" s="230" t="s">
        <v>448</v>
      </c>
      <c r="G241" s="43"/>
      <c r="H241" s="43"/>
      <c r="I241" s="231"/>
      <c r="J241" s="43"/>
      <c r="K241" s="43"/>
      <c r="L241" s="47"/>
      <c r="M241" s="232"/>
      <c r="N241" s="23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223</v>
      </c>
      <c r="AU241" s="20" t="s">
        <v>84</v>
      </c>
    </row>
    <row r="242" s="16" customFormat="1">
      <c r="A242" s="16"/>
      <c r="B242" s="268"/>
      <c r="C242" s="269"/>
      <c r="D242" s="236" t="s">
        <v>173</v>
      </c>
      <c r="E242" s="270" t="s">
        <v>21</v>
      </c>
      <c r="F242" s="271" t="s">
        <v>449</v>
      </c>
      <c r="G242" s="269"/>
      <c r="H242" s="270" t="s">
        <v>21</v>
      </c>
      <c r="I242" s="272"/>
      <c r="J242" s="269"/>
      <c r="K242" s="269"/>
      <c r="L242" s="273"/>
      <c r="M242" s="274"/>
      <c r="N242" s="275"/>
      <c r="O242" s="275"/>
      <c r="P242" s="275"/>
      <c r="Q242" s="275"/>
      <c r="R242" s="275"/>
      <c r="S242" s="275"/>
      <c r="T242" s="27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77" t="s">
        <v>173</v>
      </c>
      <c r="AU242" s="277" t="s">
        <v>84</v>
      </c>
      <c r="AV242" s="16" t="s">
        <v>82</v>
      </c>
      <c r="AW242" s="16" t="s">
        <v>35</v>
      </c>
      <c r="AX242" s="16" t="s">
        <v>74</v>
      </c>
      <c r="AY242" s="277" t="s">
        <v>215</v>
      </c>
    </row>
    <row r="243" s="13" customFormat="1">
      <c r="A243" s="13"/>
      <c r="B243" s="234"/>
      <c r="C243" s="235"/>
      <c r="D243" s="236" t="s">
        <v>173</v>
      </c>
      <c r="E243" s="237" t="s">
        <v>21</v>
      </c>
      <c r="F243" s="238" t="s">
        <v>121</v>
      </c>
      <c r="G243" s="235"/>
      <c r="H243" s="239">
        <v>2.8700000000000001</v>
      </c>
      <c r="I243" s="240"/>
      <c r="J243" s="235"/>
      <c r="K243" s="235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173</v>
      </c>
      <c r="AU243" s="245" t="s">
        <v>84</v>
      </c>
      <c r="AV243" s="13" t="s">
        <v>84</v>
      </c>
      <c r="AW243" s="13" t="s">
        <v>35</v>
      </c>
      <c r="AX243" s="13" t="s">
        <v>74</v>
      </c>
      <c r="AY243" s="245" t="s">
        <v>215</v>
      </c>
    </row>
    <row r="244" s="14" customFormat="1">
      <c r="A244" s="14"/>
      <c r="B244" s="246"/>
      <c r="C244" s="247"/>
      <c r="D244" s="236" t="s">
        <v>173</v>
      </c>
      <c r="E244" s="248" t="s">
        <v>21</v>
      </c>
      <c r="F244" s="249" t="s">
        <v>226</v>
      </c>
      <c r="G244" s="247"/>
      <c r="H244" s="250">
        <v>2.8700000000000001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173</v>
      </c>
      <c r="AU244" s="256" t="s">
        <v>84</v>
      </c>
      <c r="AV244" s="14" t="s">
        <v>120</v>
      </c>
      <c r="AW244" s="14" t="s">
        <v>35</v>
      </c>
      <c r="AX244" s="14" t="s">
        <v>74</v>
      </c>
      <c r="AY244" s="256" t="s">
        <v>215</v>
      </c>
    </row>
    <row r="245" s="13" customFormat="1">
      <c r="A245" s="13"/>
      <c r="B245" s="234"/>
      <c r="C245" s="235"/>
      <c r="D245" s="236" t="s">
        <v>173</v>
      </c>
      <c r="E245" s="237" t="s">
        <v>21</v>
      </c>
      <c r="F245" s="238" t="s">
        <v>450</v>
      </c>
      <c r="G245" s="235"/>
      <c r="H245" s="239">
        <v>4.0730000000000004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173</v>
      </c>
      <c r="AU245" s="245" t="s">
        <v>84</v>
      </c>
      <c r="AV245" s="13" t="s">
        <v>84</v>
      </c>
      <c r="AW245" s="13" t="s">
        <v>35</v>
      </c>
      <c r="AX245" s="13" t="s">
        <v>74</v>
      </c>
      <c r="AY245" s="245" t="s">
        <v>215</v>
      </c>
    </row>
    <row r="246" s="13" customFormat="1">
      <c r="A246" s="13"/>
      <c r="B246" s="234"/>
      <c r="C246" s="235"/>
      <c r="D246" s="236" t="s">
        <v>173</v>
      </c>
      <c r="E246" s="237" t="s">
        <v>21</v>
      </c>
      <c r="F246" s="238" t="s">
        <v>451</v>
      </c>
      <c r="G246" s="235"/>
      <c r="H246" s="239">
        <v>0.28799999999999998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173</v>
      </c>
      <c r="AU246" s="245" t="s">
        <v>84</v>
      </c>
      <c r="AV246" s="13" t="s">
        <v>84</v>
      </c>
      <c r="AW246" s="13" t="s">
        <v>35</v>
      </c>
      <c r="AX246" s="13" t="s">
        <v>74</v>
      </c>
      <c r="AY246" s="245" t="s">
        <v>215</v>
      </c>
    </row>
    <row r="247" s="14" customFormat="1">
      <c r="A247" s="14"/>
      <c r="B247" s="246"/>
      <c r="C247" s="247"/>
      <c r="D247" s="236" t="s">
        <v>173</v>
      </c>
      <c r="E247" s="248" t="s">
        <v>135</v>
      </c>
      <c r="F247" s="249" t="s">
        <v>226</v>
      </c>
      <c r="G247" s="247"/>
      <c r="H247" s="250">
        <v>4.3609999999999998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173</v>
      </c>
      <c r="AU247" s="256" t="s">
        <v>84</v>
      </c>
      <c r="AV247" s="14" t="s">
        <v>120</v>
      </c>
      <c r="AW247" s="14" t="s">
        <v>35</v>
      </c>
      <c r="AX247" s="14" t="s">
        <v>74</v>
      </c>
      <c r="AY247" s="256" t="s">
        <v>215</v>
      </c>
    </row>
    <row r="248" s="15" customFormat="1">
      <c r="A248" s="15"/>
      <c r="B248" s="257"/>
      <c r="C248" s="258"/>
      <c r="D248" s="236" t="s">
        <v>173</v>
      </c>
      <c r="E248" s="259" t="s">
        <v>21</v>
      </c>
      <c r="F248" s="260" t="s">
        <v>227</v>
      </c>
      <c r="G248" s="258"/>
      <c r="H248" s="261">
        <v>7.2309999999999999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173</v>
      </c>
      <c r="AU248" s="267" t="s">
        <v>84</v>
      </c>
      <c r="AV248" s="15" t="s">
        <v>221</v>
      </c>
      <c r="AW248" s="15" t="s">
        <v>35</v>
      </c>
      <c r="AX248" s="15" t="s">
        <v>82</v>
      </c>
      <c r="AY248" s="267" t="s">
        <v>215</v>
      </c>
    </row>
    <row r="249" s="2" customFormat="1" ht="37.8" customHeight="1">
      <c r="A249" s="41"/>
      <c r="B249" s="42"/>
      <c r="C249" s="216" t="s">
        <v>452</v>
      </c>
      <c r="D249" s="216" t="s">
        <v>217</v>
      </c>
      <c r="E249" s="217" t="s">
        <v>453</v>
      </c>
      <c r="F249" s="218" t="s">
        <v>454</v>
      </c>
      <c r="G249" s="219" t="s">
        <v>108</v>
      </c>
      <c r="H249" s="220">
        <v>6.5670000000000002</v>
      </c>
      <c r="I249" s="221"/>
      <c r="J249" s="222">
        <f>ROUND(I249*H249,2)</f>
        <v>0</v>
      </c>
      <c r="K249" s="218" t="s">
        <v>220</v>
      </c>
      <c r="L249" s="47"/>
      <c r="M249" s="223" t="s">
        <v>21</v>
      </c>
      <c r="N249" s="224" t="s">
        <v>45</v>
      </c>
      <c r="O249" s="87"/>
      <c r="P249" s="225">
        <f>O249*H249</f>
        <v>0</v>
      </c>
      <c r="Q249" s="225">
        <v>0</v>
      </c>
      <c r="R249" s="225">
        <f>Q249*H249</f>
        <v>0</v>
      </c>
      <c r="S249" s="225">
        <v>1.0000000000000001E-05</v>
      </c>
      <c r="T249" s="226">
        <f>S249*H249</f>
        <v>6.5670000000000013E-05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7" t="s">
        <v>221</v>
      </c>
      <c r="AT249" s="227" t="s">
        <v>217</v>
      </c>
      <c r="AU249" s="227" t="s">
        <v>84</v>
      </c>
      <c r="AY249" s="20" t="s">
        <v>215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82</v>
      </c>
      <c r="BK249" s="228">
        <f>ROUND(I249*H249,2)</f>
        <v>0</v>
      </c>
      <c r="BL249" s="20" t="s">
        <v>221</v>
      </c>
      <c r="BM249" s="227" t="s">
        <v>455</v>
      </c>
    </row>
    <row r="250" s="2" customFormat="1">
      <c r="A250" s="41"/>
      <c r="B250" s="42"/>
      <c r="C250" s="43"/>
      <c r="D250" s="229" t="s">
        <v>223</v>
      </c>
      <c r="E250" s="43"/>
      <c r="F250" s="230" t="s">
        <v>456</v>
      </c>
      <c r="G250" s="43"/>
      <c r="H250" s="43"/>
      <c r="I250" s="231"/>
      <c r="J250" s="43"/>
      <c r="K250" s="43"/>
      <c r="L250" s="47"/>
      <c r="M250" s="232"/>
      <c r="N250" s="23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223</v>
      </c>
      <c r="AU250" s="20" t="s">
        <v>84</v>
      </c>
    </row>
    <row r="251" s="13" customFormat="1">
      <c r="A251" s="13"/>
      <c r="B251" s="234"/>
      <c r="C251" s="235"/>
      <c r="D251" s="236" t="s">
        <v>173</v>
      </c>
      <c r="E251" s="237" t="s">
        <v>21</v>
      </c>
      <c r="F251" s="238" t="s">
        <v>457</v>
      </c>
      <c r="G251" s="235"/>
      <c r="H251" s="239">
        <v>6.5670000000000002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173</v>
      </c>
      <c r="AU251" s="245" t="s">
        <v>84</v>
      </c>
      <c r="AV251" s="13" t="s">
        <v>84</v>
      </c>
      <c r="AW251" s="13" t="s">
        <v>35</v>
      </c>
      <c r="AX251" s="13" t="s">
        <v>82</v>
      </c>
      <c r="AY251" s="245" t="s">
        <v>215</v>
      </c>
    </row>
    <row r="252" s="2" customFormat="1" ht="24.15" customHeight="1">
      <c r="A252" s="41"/>
      <c r="B252" s="42"/>
      <c r="C252" s="216" t="s">
        <v>458</v>
      </c>
      <c r="D252" s="216" t="s">
        <v>217</v>
      </c>
      <c r="E252" s="217" t="s">
        <v>459</v>
      </c>
      <c r="F252" s="218" t="s">
        <v>460</v>
      </c>
      <c r="G252" s="219" t="s">
        <v>108</v>
      </c>
      <c r="H252" s="220">
        <v>7.8559999999999999</v>
      </c>
      <c r="I252" s="221"/>
      <c r="J252" s="222">
        <f>ROUND(I252*H252,2)</f>
        <v>0</v>
      </c>
      <c r="K252" s="218" t="s">
        <v>220</v>
      </c>
      <c r="L252" s="47"/>
      <c r="M252" s="223" t="s">
        <v>21</v>
      </c>
      <c r="N252" s="224" t="s">
        <v>45</v>
      </c>
      <c r="O252" s="87"/>
      <c r="P252" s="225">
        <f>O252*H252</f>
        <v>0</v>
      </c>
      <c r="Q252" s="225">
        <v>0.024</v>
      </c>
      <c r="R252" s="225">
        <f>Q252*H252</f>
        <v>0.18854399999999999</v>
      </c>
      <c r="S252" s="225">
        <v>0.024</v>
      </c>
      <c r="T252" s="226">
        <f>S252*H252</f>
        <v>0.18854399999999999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7" t="s">
        <v>221</v>
      </c>
      <c r="AT252" s="227" t="s">
        <v>217</v>
      </c>
      <c r="AU252" s="227" t="s">
        <v>84</v>
      </c>
      <c r="AY252" s="20" t="s">
        <v>215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0" t="s">
        <v>82</v>
      </c>
      <c r="BK252" s="228">
        <f>ROUND(I252*H252,2)</f>
        <v>0</v>
      </c>
      <c r="BL252" s="20" t="s">
        <v>221</v>
      </c>
      <c r="BM252" s="227" t="s">
        <v>461</v>
      </c>
    </row>
    <row r="253" s="2" customFormat="1">
      <c r="A253" s="41"/>
      <c r="B253" s="42"/>
      <c r="C253" s="43"/>
      <c r="D253" s="229" t="s">
        <v>223</v>
      </c>
      <c r="E253" s="43"/>
      <c r="F253" s="230" t="s">
        <v>462</v>
      </c>
      <c r="G253" s="43"/>
      <c r="H253" s="43"/>
      <c r="I253" s="231"/>
      <c r="J253" s="43"/>
      <c r="K253" s="43"/>
      <c r="L253" s="47"/>
      <c r="M253" s="232"/>
      <c r="N253" s="233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223</v>
      </c>
      <c r="AU253" s="20" t="s">
        <v>84</v>
      </c>
    </row>
    <row r="254" s="13" customFormat="1">
      <c r="A254" s="13"/>
      <c r="B254" s="234"/>
      <c r="C254" s="235"/>
      <c r="D254" s="236" t="s">
        <v>173</v>
      </c>
      <c r="E254" s="237" t="s">
        <v>21</v>
      </c>
      <c r="F254" s="238" t="s">
        <v>138</v>
      </c>
      <c r="G254" s="235"/>
      <c r="H254" s="239">
        <v>7.8559999999999999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173</v>
      </c>
      <c r="AU254" s="245" t="s">
        <v>84</v>
      </c>
      <c r="AV254" s="13" t="s">
        <v>84</v>
      </c>
      <c r="AW254" s="13" t="s">
        <v>35</v>
      </c>
      <c r="AX254" s="13" t="s">
        <v>82</v>
      </c>
      <c r="AY254" s="245" t="s">
        <v>215</v>
      </c>
    </row>
    <row r="255" s="2" customFormat="1" ht="33" customHeight="1">
      <c r="A255" s="41"/>
      <c r="B255" s="42"/>
      <c r="C255" s="216" t="s">
        <v>463</v>
      </c>
      <c r="D255" s="216" t="s">
        <v>217</v>
      </c>
      <c r="E255" s="217" t="s">
        <v>464</v>
      </c>
      <c r="F255" s="218" t="s">
        <v>465</v>
      </c>
      <c r="G255" s="219" t="s">
        <v>146</v>
      </c>
      <c r="H255" s="220">
        <v>3.8399999999999999</v>
      </c>
      <c r="I255" s="221"/>
      <c r="J255" s="222">
        <f>ROUND(I255*H255,2)</f>
        <v>0</v>
      </c>
      <c r="K255" s="218" t="s">
        <v>220</v>
      </c>
      <c r="L255" s="47"/>
      <c r="M255" s="223" t="s">
        <v>21</v>
      </c>
      <c r="N255" s="224" t="s">
        <v>45</v>
      </c>
      <c r="O255" s="87"/>
      <c r="P255" s="225">
        <f>O255*H255</f>
        <v>0</v>
      </c>
      <c r="Q255" s="225">
        <v>2.5018699999999998</v>
      </c>
      <c r="R255" s="225">
        <f>Q255*H255</f>
        <v>9.6071807999999983</v>
      </c>
      <c r="S255" s="225">
        <v>0</v>
      </c>
      <c r="T255" s="22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7" t="s">
        <v>221</v>
      </c>
      <c r="AT255" s="227" t="s">
        <v>217</v>
      </c>
      <c r="AU255" s="227" t="s">
        <v>84</v>
      </c>
      <c r="AY255" s="20" t="s">
        <v>215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82</v>
      </c>
      <c r="BK255" s="228">
        <f>ROUND(I255*H255,2)</f>
        <v>0</v>
      </c>
      <c r="BL255" s="20" t="s">
        <v>221</v>
      </c>
      <c r="BM255" s="227" t="s">
        <v>466</v>
      </c>
    </row>
    <row r="256" s="2" customFormat="1">
      <c r="A256" s="41"/>
      <c r="B256" s="42"/>
      <c r="C256" s="43"/>
      <c r="D256" s="229" t="s">
        <v>223</v>
      </c>
      <c r="E256" s="43"/>
      <c r="F256" s="230" t="s">
        <v>467</v>
      </c>
      <c r="G256" s="43"/>
      <c r="H256" s="43"/>
      <c r="I256" s="231"/>
      <c r="J256" s="43"/>
      <c r="K256" s="43"/>
      <c r="L256" s="47"/>
      <c r="M256" s="232"/>
      <c r="N256" s="23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223</v>
      </c>
      <c r="AU256" s="20" t="s">
        <v>84</v>
      </c>
    </row>
    <row r="257" s="16" customFormat="1">
      <c r="A257" s="16"/>
      <c r="B257" s="268"/>
      <c r="C257" s="269"/>
      <c r="D257" s="236" t="s">
        <v>173</v>
      </c>
      <c r="E257" s="270" t="s">
        <v>21</v>
      </c>
      <c r="F257" s="271" t="s">
        <v>468</v>
      </c>
      <c r="G257" s="269"/>
      <c r="H257" s="270" t="s">
        <v>21</v>
      </c>
      <c r="I257" s="272"/>
      <c r="J257" s="269"/>
      <c r="K257" s="269"/>
      <c r="L257" s="273"/>
      <c r="M257" s="274"/>
      <c r="N257" s="275"/>
      <c r="O257" s="275"/>
      <c r="P257" s="275"/>
      <c r="Q257" s="275"/>
      <c r="R257" s="275"/>
      <c r="S257" s="275"/>
      <c r="T257" s="27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7" t="s">
        <v>173</v>
      </c>
      <c r="AU257" s="277" t="s">
        <v>84</v>
      </c>
      <c r="AV257" s="16" t="s">
        <v>82</v>
      </c>
      <c r="AW257" s="16" t="s">
        <v>35</v>
      </c>
      <c r="AX257" s="16" t="s">
        <v>74</v>
      </c>
      <c r="AY257" s="277" t="s">
        <v>215</v>
      </c>
    </row>
    <row r="258" s="13" customFormat="1">
      <c r="A258" s="13"/>
      <c r="B258" s="234"/>
      <c r="C258" s="235"/>
      <c r="D258" s="236" t="s">
        <v>173</v>
      </c>
      <c r="E258" s="237" t="s">
        <v>21</v>
      </c>
      <c r="F258" s="238" t="s">
        <v>469</v>
      </c>
      <c r="G258" s="235"/>
      <c r="H258" s="239">
        <v>3.8399999999999999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173</v>
      </c>
      <c r="AU258" s="245" t="s">
        <v>84</v>
      </c>
      <c r="AV258" s="13" t="s">
        <v>84</v>
      </c>
      <c r="AW258" s="13" t="s">
        <v>35</v>
      </c>
      <c r="AX258" s="13" t="s">
        <v>82</v>
      </c>
      <c r="AY258" s="245" t="s">
        <v>215</v>
      </c>
    </row>
    <row r="259" s="2" customFormat="1" ht="21.75" customHeight="1">
      <c r="A259" s="41"/>
      <c r="B259" s="42"/>
      <c r="C259" s="216" t="s">
        <v>470</v>
      </c>
      <c r="D259" s="216" t="s">
        <v>217</v>
      </c>
      <c r="E259" s="217" t="s">
        <v>471</v>
      </c>
      <c r="F259" s="218" t="s">
        <v>472</v>
      </c>
      <c r="G259" s="219" t="s">
        <v>146</v>
      </c>
      <c r="H259" s="220">
        <v>3.8399999999999999</v>
      </c>
      <c r="I259" s="221"/>
      <c r="J259" s="222">
        <f>ROUND(I259*H259,2)</f>
        <v>0</v>
      </c>
      <c r="K259" s="218" t="s">
        <v>21</v>
      </c>
      <c r="L259" s="47"/>
      <c r="M259" s="223" t="s">
        <v>21</v>
      </c>
      <c r="N259" s="224" t="s">
        <v>45</v>
      </c>
      <c r="O259" s="87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7" t="s">
        <v>221</v>
      </c>
      <c r="AT259" s="227" t="s">
        <v>217</v>
      </c>
      <c r="AU259" s="227" t="s">
        <v>84</v>
      </c>
      <c r="AY259" s="20" t="s">
        <v>215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82</v>
      </c>
      <c r="BK259" s="228">
        <f>ROUND(I259*H259,2)</f>
        <v>0</v>
      </c>
      <c r="BL259" s="20" t="s">
        <v>221</v>
      </c>
      <c r="BM259" s="227" t="s">
        <v>473</v>
      </c>
    </row>
    <row r="260" s="13" customFormat="1">
      <c r="A260" s="13"/>
      <c r="B260" s="234"/>
      <c r="C260" s="235"/>
      <c r="D260" s="236" t="s">
        <v>173</v>
      </c>
      <c r="E260" s="237" t="s">
        <v>21</v>
      </c>
      <c r="F260" s="238" t="s">
        <v>469</v>
      </c>
      <c r="G260" s="235"/>
      <c r="H260" s="239">
        <v>3.8399999999999999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173</v>
      </c>
      <c r="AU260" s="245" t="s">
        <v>84</v>
      </c>
      <c r="AV260" s="13" t="s">
        <v>84</v>
      </c>
      <c r="AW260" s="13" t="s">
        <v>35</v>
      </c>
      <c r="AX260" s="13" t="s">
        <v>82</v>
      </c>
      <c r="AY260" s="245" t="s">
        <v>215</v>
      </c>
    </row>
    <row r="261" s="2" customFormat="1" ht="24.15" customHeight="1">
      <c r="A261" s="41"/>
      <c r="B261" s="42"/>
      <c r="C261" s="216" t="s">
        <v>474</v>
      </c>
      <c r="D261" s="216" t="s">
        <v>217</v>
      </c>
      <c r="E261" s="217" t="s">
        <v>475</v>
      </c>
      <c r="F261" s="218" t="s">
        <v>476</v>
      </c>
      <c r="G261" s="219" t="s">
        <v>108</v>
      </c>
      <c r="H261" s="220">
        <v>0.32400000000000001</v>
      </c>
      <c r="I261" s="221"/>
      <c r="J261" s="222">
        <f>ROUND(I261*H261,2)</f>
        <v>0</v>
      </c>
      <c r="K261" s="218" t="s">
        <v>21</v>
      </c>
      <c r="L261" s="47"/>
      <c r="M261" s="223" t="s">
        <v>21</v>
      </c>
      <c r="N261" s="224" t="s">
        <v>45</v>
      </c>
      <c r="O261" s="87"/>
      <c r="P261" s="225">
        <f>O261*H261</f>
        <v>0</v>
      </c>
      <c r="Q261" s="225">
        <v>0.023460000000000002</v>
      </c>
      <c r="R261" s="225">
        <f>Q261*H261</f>
        <v>0.0076010400000000007</v>
      </c>
      <c r="S261" s="225">
        <v>0</v>
      </c>
      <c r="T261" s="226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7" t="s">
        <v>221</v>
      </c>
      <c r="AT261" s="227" t="s">
        <v>217</v>
      </c>
      <c r="AU261" s="227" t="s">
        <v>84</v>
      </c>
      <c r="AY261" s="20" t="s">
        <v>215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82</v>
      </c>
      <c r="BK261" s="228">
        <f>ROUND(I261*H261,2)</f>
        <v>0</v>
      </c>
      <c r="BL261" s="20" t="s">
        <v>221</v>
      </c>
      <c r="BM261" s="227" t="s">
        <v>477</v>
      </c>
    </row>
    <row r="262" s="16" customFormat="1">
      <c r="A262" s="16"/>
      <c r="B262" s="268"/>
      <c r="C262" s="269"/>
      <c r="D262" s="236" t="s">
        <v>173</v>
      </c>
      <c r="E262" s="270" t="s">
        <v>21</v>
      </c>
      <c r="F262" s="271" t="s">
        <v>478</v>
      </c>
      <c r="G262" s="269"/>
      <c r="H262" s="270" t="s">
        <v>21</v>
      </c>
      <c r="I262" s="272"/>
      <c r="J262" s="269"/>
      <c r="K262" s="269"/>
      <c r="L262" s="273"/>
      <c r="M262" s="274"/>
      <c r="N262" s="275"/>
      <c r="O262" s="275"/>
      <c r="P262" s="275"/>
      <c r="Q262" s="275"/>
      <c r="R262" s="275"/>
      <c r="S262" s="275"/>
      <c r="T262" s="27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7" t="s">
        <v>173</v>
      </c>
      <c r="AU262" s="277" t="s">
        <v>84</v>
      </c>
      <c r="AV262" s="16" t="s">
        <v>82</v>
      </c>
      <c r="AW262" s="16" t="s">
        <v>35</v>
      </c>
      <c r="AX262" s="16" t="s">
        <v>74</v>
      </c>
      <c r="AY262" s="277" t="s">
        <v>215</v>
      </c>
    </row>
    <row r="263" s="13" customFormat="1">
      <c r="A263" s="13"/>
      <c r="B263" s="234"/>
      <c r="C263" s="235"/>
      <c r="D263" s="236" t="s">
        <v>173</v>
      </c>
      <c r="E263" s="237" t="s">
        <v>21</v>
      </c>
      <c r="F263" s="238" t="s">
        <v>479</v>
      </c>
      <c r="G263" s="235"/>
      <c r="H263" s="239">
        <v>0.32400000000000001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173</v>
      </c>
      <c r="AU263" s="245" t="s">
        <v>84</v>
      </c>
      <c r="AV263" s="13" t="s">
        <v>84</v>
      </c>
      <c r="AW263" s="13" t="s">
        <v>35</v>
      </c>
      <c r="AX263" s="13" t="s">
        <v>82</v>
      </c>
      <c r="AY263" s="245" t="s">
        <v>215</v>
      </c>
    </row>
    <row r="264" s="2" customFormat="1" ht="37.8" customHeight="1">
      <c r="A264" s="41"/>
      <c r="B264" s="42"/>
      <c r="C264" s="216" t="s">
        <v>480</v>
      </c>
      <c r="D264" s="216" t="s">
        <v>217</v>
      </c>
      <c r="E264" s="217" t="s">
        <v>481</v>
      </c>
      <c r="F264" s="218" t="s">
        <v>482</v>
      </c>
      <c r="G264" s="219" t="s">
        <v>108</v>
      </c>
      <c r="H264" s="220">
        <v>37.911000000000001</v>
      </c>
      <c r="I264" s="221"/>
      <c r="J264" s="222">
        <f>ROUND(I264*H264,2)</f>
        <v>0</v>
      </c>
      <c r="K264" s="218" t="s">
        <v>220</v>
      </c>
      <c r="L264" s="47"/>
      <c r="M264" s="223" t="s">
        <v>21</v>
      </c>
      <c r="N264" s="224" t="s">
        <v>45</v>
      </c>
      <c r="O264" s="87"/>
      <c r="P264" s="225">
        <f>O264*H264</f>
        <v>0</v>
      </c>
      <c r="Q264" s="225">
        <v>0.0015</v>
      </c>
      <c r="R264" s="225">
        <f>Q264*H264</f>
        <v>0.0568665</v>
      </c>
      <c r="S264" s="225">
        <v>0</v>
      </c>
      <c r="T264" s="22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7" t="s">
        <v>221</v>
      </c>
      <c r="AT264" s="227" t="s">
        <v>217</v>
      </c>
      <c r="AU264" s="227" t="s">
        <v>84</v>
      </c>
      <c r="AY264" s="20" t="s">
        <v>215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82</v>
      </c>
      <c r="BK264" s="228">
        <f>ROUND(I264*H264,2)</f>
        <v>0</v>
      </c>
      <c r="BL264" s="20" t="s">
        <v>221</v>
      </c>
      <c r="BM264" s="227" t="s">
        <v>483</v>
      </c>
    </row>
    <row r="265" s="2" customFormat="1">
      <c r="A265" s="41"/>
      <c r="B265" s="42"/>
      <c r="C265" s="43"/>
      <c r="D265" s="229" t="s">
        <v>223</v>
      </c>
      <c r="E265" s="43"/>
      <c r="F265" s="230" t="s">
        <v>484</v>
      </c>
      <c r="G265" s="43"/>
      <c r="H265" s="43"/>
      <c r="I265" s="231"/>
      <c r="J265" s="43"/>
      <c r="K265" s="43"/>
      <c r="L265" s="47"/>
      <c r="M265" s="232"/>
      <c r="N265" s="23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223</v>
      </c>
      <c r="AU265" s="20" t="s">
        <v>84</v>
      </c>
    </row>
    <row r="266" s="16" customFormat="1">
      <c r="A266" s="16"/>
      <c r="B266" s="268"/>
      <c r="C266" s="269"/>
      <c r="D266" s="236" t="s">
        <v>173</v>
      </c>
      <c r="E266" s="270" t="s">
        <v>21</v>
      </c>
      <c r="F266" s="271" t="s">
        <v>485</v>
      </c>
      <c r="G266" s="269"/>
      <c r="H266" s="270" t="s">
        <v>21</v>
      </c>
      <c r="I266" s="272"/>
      <c r="J266" s="269"/>
      <c r="K266" s="269"/>
      <c r="L266" s="273"/>
      <c r="M266" s="274"/>
      <c r="N266" s="275"/>
      <c r="O266" s="275"/>
      <c r="P266" s="275"/>
      <c r="Q266" s="275"/>
      <c r="R266" s="275"/>
      <c r="S266" s="275"/>
      <c r="T266" s="27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7" t="s">
        <v>173</v>
      </c>
      <c r="AU266" s="277" t="s">
        <v>84</v>
      </c>
      <c r="AV266" s="16" t="s">
        <v>82</v>
      </c>
      <c r="AW266" s="16" t="s">
        <v>35</v>
      </c>
      <c r="AX266" s="16" t="s">
        <v>74</v>
      </c>
      <c r="AY266" s="277" t="s">
        <v>215</v>
      </c>
    </row>
    <row r="267" s="13" customFormat="1">
      <c r="A267" s="13"/>
      <c r="B267" s="234"/>
      <c r="C267" s="235"/>
      <c r="D267" s="236" t="s">
        <v>173</v>
      </c>
      <c r="E267" s="237" t="s">
        <v>21</v>
      </c>
      <c r="F267" s="238" t="s">
        <v>486</v>
      </c>
      <c r="G267" s="235"/>
      <c r="H267" s="239">
        <v>37.581000000000003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173</v>
      </c>
      <c r="AU267" s="245" t="s">
        <v>84</v>
      </c>
      <c r="AV267" s="13" t="s">
        <v>84</v>
      </c>
      <c r="AW267" s="13" t="s">
        <v>35</v>
      </c>
      <c r="AX267" s="13" t="s">
        <v>74</v>
      </c>
      <c r="AY267" s="245" t="s">
        <v>215</v>
      </c>
    </row>
    <row r="268" s="14" customFormat="1">
      <c r="A268" s="14"/>
      <c r="B268" s="246"/>
      <c r="C268" s="247"/>
      <c r="D268" s="236" t="s">
        <v>173</v>
      </c>
      <c r="E268" s="248" t="s">
        <v>79</v>
      </c>
      <c r="F268" s="249" t="s">
        <v>226</v>
      </c>
      <c r="G268" s="247"/>
      <c r="H268" s="250">
        <v>37.581000000000003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173</v>
      </c>
      <c r="AU268" s="256" t="s">
        <v>84</v>
      </c>
      <c r="AV268" s="14" t="s">
        <v>120</v>
      </c>
      <c r="AW268" s="14" t="s">
        <v>35</v>
      </c>
      <c r="AX268" s="14" t="s">
        <v>74</v>
      </c>
      <c r="AY268" s="256" t="s">
        <v>215</v>
      </c>
    </row>
    <row r="269" s="16" customFormat="1">
      <c r="A269" s="16"/>
      <c r="B269" s="268"/>
      <c r="C269" s="269"/>
      <c r="D269" s="236" t="s">
        <v>173</v>
      </c>
      <c r="E269" s="270" t="s">
        <v>21</v>
      </c>
      <c r="F269" s="271" t="s">
        <v>487</v>
      </c>
      <c r="G269" s="269"/>
      <c r="H269" s="270" t="s">
        <v>21</v>
      </c>
      <c r="I269" s="272"/>
      <c r="J269" s="269"/>
      <c r="K269" s="269"/>
      <c r="L269" s="273"/>
      <c r="M269" s="274"/>
      <c r="N269" s="275"/>
      <c r="O269" s="275"/>
      <c r="P269" s="275"/>
      <c r="Q269" s="275"/>
      <c r="R269" s="275"/>
      <c r="S269" s="275"/>
      <c r="T269" s="27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7" t="s">
        <v>173</v>
      </c>
      <c r="AU269" s="277" t="s">
        <v>84</v>
      </c>
      <c r="AV269" s="16" t="s">
        <v>82</v>
      </c>
      <c r="AW269" s="16" t="s">
        <v>35</v>
      </c>
      <c r="AX269" s="16" t="s">
        <v>74</v>
      </c>
      <c r="AY269" s="277" t="s">
        <v>215</v>
      </c>
    </row>
    <row r="270" s="13" customFormat="1">
      <c r="A270" s="13"/>
      <c r="B270" s="234"/>
      <c r="C270" s="235"/>
      <c r="D270" s="236" t="s">
        <v>173</v>
      </c>
      <c r="E270" s="237" t="s">
        <v>21</v>
      </c>
      <c r="F270" s="238" t="s">
        <v>488</v>
      </c>
      <c r="G270" s="235"/>
      <c r="H270" s="239">
        <v>0.33000000000000002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173</v>
      </c>
      <c r="AU270" s="245" t="s">
        <v>84</v>
      </c>
      <c r="AV270" s="13" t="s">
        <v>84</v>
      </c>
      <c r="AW270" s="13" t="s">
        <v>35</v>
      </c>
      <c r="AX270" s="13" t="s">
        <v>74</v>
      </c>
      <c r="AY270" s="245" t="s">
        <v>215</v>
      </c>
    </row>
    <row r="271" s="14" customFormat="1">
      <c r="A271" s="14"/>
      <c r="B271" s="246"/>
      <c r="C271" s="247"/>
      <c r="D271" s="236" t="s">
        <v>173</v>
      </c>
      <c r="E271" s="248" t="s">
        <v>21</v>
      </c>
      <c r="F271" s="249" t="s">
        <v>226</v>
      </c>
      <c r="G271" s="247"/>
      <c r="H271" s="250">
        <v>0.33000000000000002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173</v>
      </c>
      <c r="AU271" s="256" t="s">
        <v>84</v>
      </c>
      <c r="AV271" s="14" t="s">
        <v>120</v>
      </c>
      <c r="AW271" s="14" t="s">
        <v>35</v>
      </c>
      <c r="AX271" s="14" t="s">
        <v>74</v>
      </c>
      <c r="AY271" s="256" t="s">
        <v>215</v>
      </c>
    </row>
    <row r="272" s="15" customFormat="1">
      <c r="A272" s="15"/>
      <c r="B272" s="257"/>
      <c r="C272" s="258"/>
      <c r="D272" s="236" t="s">
        <v>173</v>
      </c>
      <c r="E272" s="259" t="s">
        <v>21</v>
      </c>
      <c r="F272" s="260" t="s">
        <v>227</v>
      </c>
      <c r="G272" s="258"/>
      <c r="H272" s="261">
        <v>37.911000000000001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7" t="s">
        <v>173</v>
      </c>
      <c r="AU272" s="267" t="s">
        <v>84</v>
      </c>
      <c r="AV272" s="15" t="s">
        <v>221</v>
      </c>
      <c r="AW272" s="15" t="s">
        <v>35</v>
      </c>
      <c r="AX272" s="15" t="s">
        <v>82</v>
      </c>
      <c r="AY272" s="267" t="s">
        <v>215</v>
      </c>
    </row>
    <row r="273" s="2" customFormat="1" ht="16.5" customHeight="1">
      <c r="A273" s="41"/>
      <c r="B273" s="42"/>
      <c r="C273" s="278" t="s">
        <v>489</v>
      </c>
      <c r="D273" s="278" t="s">
        <v>278</v>
      </c>
      <c r="E273" s="279" t="s">
        <v>490</v>
      </c>
      <c r="F273" s="280" t="s">
        <v>491</v>
      </c>
      <c r="G273" s="281" t="s">
        <v>108</v>
      </c>
      <c r="H273" s="282">
        <v>39.807000000000002</v>
      </c>
      <c r="I273" s="283"/>
      <c r="J273" s="284">
        <f>ROUND(I273*H273,2)</f>
        <v>0</v>
      </c>
      <c r="K273" s="280" t="s">
        <v>220</v>
      </c>
      <c r="L273" s="285"/>
      <c r="M273" s="286" t="s">
        <v>21</v>
      </c>
      <c r="N273" s="287" t="s">
        <v>45</v>
      </c>
      <c r="O273" s="87"/>
      <c r="P273" s="225">
        <f>O273*H273</f>
        <v>0</v>
      </c>
      <c r="Q273" s="225">
        <v>0.108</v>
      </c>
      <c r="R273" s="225">
        <f>Q273*H273</f>
        <v>4.299156</v>
      </c>
      <c r="S273" s="225">
        <v>0</v>
      </c>
      <c r="T273" s="22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7" t="s">
        <v>271</v>
      </c>
      <c r="AT273" s="227" t="s">
        <v>278</v>
      </c>
      <c r="AU273" s="227" t="s">
        <v>84</v>
      </c>
      <c r="AY273" s="20" t="s">
        <v>215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0" t="s">
        <v>82</v>
      </c>
      <c r="BK273" s="228">
        <f>ROUND(I273*H273,2)</f>
        <v>0</v>
      </c>
      <c r="BL273" s="20" t="s">
        <v>221</v>
      </c>
      <c r="BM273" s="227" t="s">
        <v>492</v>
      </c>
    </row>
    <row r="274" s="13" customFormat="1">
      <c r="A274" s="13"/>
      <c r="B274" s="234"/>
      <c r="C274" s="235"/>
      <c r="D274" s="236" t="s">
        <v>173</v>
      </c>
      <c r="E274" s="237" t="s">
        <v>21</v>
      </c>
      <c r="F274" s="238" t="s">
        <v>493</v>
      </c>
      <c r="G274" s="235"/>
      <c r="H274" s="239">
        <v>39.807000000000002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173</v>
      </c>
      <c r="AU274" s="245" t="s">
        <v>84</v>
      </c>
      <c r="AV274" s="13" t="s">
        <v>84</v>
      </c>
      <c r="AW274" s="13" t="s">
        <v>35</v>
      </c>
      <c r="AX274" s="13" t="s">
        <v>82</v>
      </c>
      <c r="AY274" s="245" t="s">
        <v>215</v>
      </c>
    </row>
    <row r="275" s="2" customFormat="1" ht="16.5" customHeight="1">
      <c r="A275" s="41"/>
      <c r="B275" s="42"/>
      <c r="C275" s="216" t="s">
        <v>494</v>
      </c>
      <c r="D275" s="216" t="s">
        <v>217</v>
      </c>
      <c r="E275" s="217" t="s">
        <v>495</v>
      </c>
      <c r="F275" s="218" t="s">
        <v>496</v>
      </c>
      <c r="G275" s="219" t="s">
        <v>108</v>
      </c>
      <c r="H275" s="220">
        <v>14.75</v>
      </c>
      <c r="I275" s="221"/>
      <c r="J275" s="222">
        <f>ROUND(I275*H275,2)</f>
        <v>0</v>
      </c>
      <c r="K275" s="218" t="s">
        <v>21</v>
      </c>
      <c r="L275" s="47"/>
      <c r="M275" s="223" t="s">
        <v>21</v>
      </c>
      <c r="N275" s="224" t="s">
        <v>45</v>
      </c>
      <c r="O275" s="87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7" t="s">
        <v>221</v>
      </c>
      <c r="AT275" s="227" t="s">
        <v>217</v>
      </c>
      <c r="AU275" s="227" t="s">
        <v>84</v>
      </c>
      <c r="AY275" s="20" t="s">
        <v>215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20" t="s">
        <v>82</v>
      </c>
      <c r="BK275" s="228">
        <f>ROUND(I275*H275,2)</f>
        <v>0</v>
      </c>
      <c r="BL275" s="20" t="s">
        <v>221</v>
      </c>
      <c r="BM275" s="227" t="s">
        <v>497</v>
      </c>
    </row>
    <row r="276" s="13" customFormat="1">
      <c r="A276" s="13"/>
      <c r="B276" s="234"/>
      <c r="C276" s="235"/>
      <c r="D276" s="236" t="s">
        <v>173</v>
      </c>
      <c r="E276" s="237" t="s">
        <v>21</v>
      </c>
      <c r="F276" s="238" t="s">
        <v>498</v>
      </c>
      <c r="G276" s="235"/>
      <c r="H276" s="239">
        <v>14.75</v>
      </c>
      <c r="I276" s="240"/>
      <c r="J276" s="235"/>
      <c r="K276" s="235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173</v>
      </c>
      <c r="AU276" s="245" t="s">
        <v>84</v>
      </c>
      <c r="AV276" s="13" t="s">
        <v>84</v>
      </c>
      <c r="AW276" s="13" t="s">
        <v>35</v>
      </c>
      <c r="AX276" s="13" t="s">
        <v>82</v>
      </c>
      <c r="AY276" s="245" t="s">
        <v>215</v>
      </c>
    </row>
    <row r="277" s="12" customFormat="1" ht="22.8" customHeight="1">
      <c r="A277" s="12"/>
      <c r="B277" s="200"/>
      <c r="C277" s="201"/>
      <c r="D277" s="202" t="s">
        <v>73</v>
      </c>
      <c r="E277" s="214" t="s">
        <v>271</v>
      </c>
      <c r="F277" s="214" t="s">
        <v>499</v>
      </c>
      <c r="G277" s="201"/>
      <c r="H277" s="201"/>
      <c r="I277" s="204"/>
      <c r="J277" s="215">
        <f>BK277</f>
        <v>0</v>
      </c>
      <c r="K277" s="201"/>
      <c r="L277" s="206"/>
      <c r="M277" s="207"/>
      <c r="N277" s="208"/>
      <c r="O277" s="208"/>
      <c r="P277" s="209">
        <f>SUM(P278:P287)</f>
        <v>0</v>
      </c>
      <c r="Q277" s="208"/>
      <c r="R277" s="209">
        <f>SUM(R278:R287)</f>
        <v>0.023399999999999997</v>
      </c>
      <c r="S277" s="208"/>
      <c r="T277" s="210">
        <f>SUM(T278:T287)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1" t="s">
        <v>82</v>
      </c>
      <c r="AT277" s="212" t="s">
        <v>73</v>
      </c>
      <c r="AU277" s="212" t="s">
        <v>82</v>
      </c>
      <c r="AY277" s="211" t="s">
        <v>215</v>
      </c>
      <c r="BK277" s="213">
        <f>SUM(BK278:BK287)</f>
        <v>0</v>
      </c>
    </row>
    <row r="278" s="2" customFormat="1" ht="44.25" customHeight="1">
      <c r="A278" s="41"/>
      <c r="B278" s="42"/>
      <c r="C278" s="216" t="s">
        <v>500</v>
      </c>
      <c r="D278" s="216" t="s">
        <v>217</v>
      </c>
      <c r="E278" s="217" t="s">
        <v>501</v>
      </c>
      <c r="F278" s="218" t="s">
        <v>502</v>
      </c>
      <c r="G278" s="219" t="s">
        <v>119</v>
      </c>
      <c r="H278" s="220">
        <v>3</v>
      </c>
      <c r="I278" s="221"/>
      <c r="J278" s="222">
        <f>ROUND(I278*H278,2)</f>
        <v>0</v>
      </c>
      <c r="K278" s="218" t="s">
        <v>21</v>
      </c>
      <c r="L278" s="47"/>
      <c r="M278" s="223" t="s">
        <v>21</v>
      </c>
      <c r="N278" s="224" t="s">
        <v>45</v>
      </c>
      <c r="O278" s="87"/>
      <c r="P278" s="225">
        <f>O278*H278</f>
        <v>0</v>
      </c>
      <c r="Q278" s="225">
        <v>0.0074599999999999996</v>
      </c>
      <c r="R278" s="225">
        <f>Q278*H278</f>
        <v>0.022379999999999997</v>
      </c>
      <c r="S278" s="225">
        <v>0</v>
      </c>
      <c r="T278" s="226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7" t="s">
        <v>221</v>
      </c>
      <c r="AT278" s="227" t="s">
        <v>217</v>
      </c>
      <c r="AU278" s="227" t="s">
        <v>84</v>
      </c>
      <c r="AY278" s="20" t="s">
        <v>215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82</v>
      </c>
      <c r="BK278" s="228">
        <f>ROUND(I278*H278,2)</f>
        <v>0</v>
      </c>
      <c r="BL278" s="20" t="s">
        <v>221</v>
      </c>
      <c r="BM278" s="227" t="s">
        <v>503</v>
      </c>
    </row>
    <row r="279" s="16" customFormat="1">
      <c r="A279" s="16"/>
      <c r="B279" s="268"/>
      <c r="C279" s="269"/>
      <c r="D279" s="236" t="s">
        <v>173</v>
      </c>
      <c r="E279" s="270" t="s">
        <v>21</v>
      </c>
      <c r="F279" s="271" t="s">
        <v>504</v>
      </c>
      <c r="G279" s="269"/>
      <c r="H279" s="270" t="s">
        <v>21</v>
      </c>
      <c r="I279" s="272"/>
      <c r="J279" s="269"/>
      <c r="K279" s="269"/>
      <c r="L279" s="273"/>
      <c r="M279" s="274"/>
      <c r="N279" s="275"/>
      <c r="O279" s="275"/>
      <c r="P279" s="275"/>
      <c r="Q279" s="275"/>
      <c r="R279" s="275"/>
      <c r="S279" s="275"/>
      <c r="T279" s="27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77" t="s">
        <v>173</v>
      </c>
      <c r="AU279" s="277" t="s">
        <v>84</v>
      </c>
      <c r="AV279" s="16" t="s">
        <v>82</v>
      </c>
      <c r="AW279" s="16" t="s">
        <v>35</v>
      </c>
      <c r="AX279" s="16" t="s">
        <v>74</v>
      </c>
      <c r="AY279" s="277" t="s">
        <v>215</v>
      </c>
    </row>
    <row r="280" s="13" customFormat="1">
      <c r="A280" s="13"/>
      <c r="B280" s="234"/>
      <c r="C280" s="235"/>
      <c r="D280" s="236" t="s">
        <v>173</v>
      </c>
      <c r="E280" s="237" t="s">
        <v>21</v>
      </c>
      <c r="F280" s="238" t="s">
        <v>505</v>
      </c>
      <c r="G280" s="235"/>
      <c r="H280" s="239">
        <v>3</v>
      </c>
      <c r="I280" s="240"/>
      <c r="J280" s="235"/>
      <c r="K280" s="235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173</v>
      </c>
      <c r="AU280" s="245" t="s">
        <v>84</v>
      </c>
      <c r="AV280" s="13" t="s">
        <v>84</v>
      </c>
      <c r="AW280" s="13" t="s">
        <v>35</v>
      </c>
      <c r="AX280" s="13" t="s">
        <v>74</v>
      </c>
      <c r="AY280" s="245" t="s">
        <v>215</v>
      </c>
    </row>
    <row r="281" s="14" customFormat="1">
      <c r="A281" s="14"/>
      <c r="B281" s="246"/>
      <c r="C281" s="247"/>
      <c r="D281" s="236" t="s">
        <v>173</v>
      </c>
      <c r="E281" s="248" t="s">
        <v>117</v>
      </c>
      <c r="F281" s="249" t="s">
        <v>226</v>
      </c>
      <c r="G281" s="247"/>
      <c r="H281" s="250">
        <v>3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173</v>
      </c>
      <c r="AU281" s="256" t="s">
        <v>84</v>
      </c>
      <c r="AV281" s="14" t="s">
        <v>120</v>
      </c>
      <c r="AW281" s="14" t="s">
        <v>35</v>
      </c>
      <c r="AX281" s="14" t="s">
        <v>74</v>
      </c>
      <c r="AY281" s="256" t="s">
        <v>215</v>
      </c>
    </row>
    <row r="282" s="15" customFormat="1">
      <c r="A282" s="15"/>
      <c r="B282" s="257"/>
      <c r="C282" s="258"/>
      <c r="D282" s="236" t="s">
        <v>173</v>
      </c>
      <c r="E282" s="259" t="s">
        <v>21</v>
      </c>
      <c r="F282" s="260" t="s">
        <v>227</v>
      </c>
      <c r="G282" s="258"/>
      <c r="H282" s="261">
        <v>3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7" t="s">
        <v>173</v>
      </c>
      <c r="AU282" s="267" t="s">
        <v>84</v>
      </c>
      <c r="AV282" s="15" t="s">
        <v>221</v>
      </c>
      <c r="AW282" s="15" t="s">
        <v>35</v>
      </c>
      <c r="AX282" s="15" t="s">
        <v>82</v>
      </c>
      <c r="AY282" s="267" t="s">
        <v>215</v>
      </c>
    </row>
    <row r="283" s="2" customFormat="1" ht="44.25" customHeight="1">
      <c r="A283" s="41"/>
      <c r="B283" s="42"/>
      <c r="C283" s="216" t="s">
        <v>506</v>
      </c>
      <c r="D283" s="216" t="s">
        <v>217</v>
      </c>
      <c r="E283" s="217" t="s">
        <v>507</v>
      </c>
      <c r="F283" s="218" t="s">
        <v>508</v>
      </c>
      <c r="G283" s="219" t="s">
        <v>509</v>
      </c>
      <c r="H283" s="220">
        <v>1</v>
      </c>
      <c r="I283" s="221"/>
      <c r="J283" s="222">
        <f>ROUND(I283*H283,2)</f>
        <v>0</v>
      </c>
      <c r="K283" s="218" t="s">
        <v>220</v>
      </c>
      <c r="L283" s="47"/>
      <c r="M283" s="223" t="s">
        <v>21</v>
      </c>
      <c r="N283" s="224" t="s">
        <v>45</v>
      </c>
      <c r="O283" s="87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7" t="s">
        <v>221</v>
      </c>
      <c r="AT283" s="227" t="s">
        <v>217</v>
      </c>
      <c r="AU283" s="227" t="s">
        <v>84</v>
      </c>
      <c r="AY283" s="20" t="s">
        <v>215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20" t="s">
        <v>82</v>
      </c>
      <c r="BK283" s="228">
        <f>ROUND(I283*H283,2)</f>
        <v>0</v>
      </c>
      <c r="BL283" s="20" t="s">
        <v>221</v>
      </c>
      <c r="BM283" s="227" t="s">
        <v>510</v>
      </c>
    </row>
    <row r="284" s="2" customFormat="1">
      <c r="A284" s="41"/>
      <c r="B284" s="42"/>
      <c r="C284" s="43"/>
      <c r="D284" s="229" t="s">
        <v>223</v>
      </c>
      <c r="E284" s="43"/>
      <c r="F284" s="230" t="s">
        <v>511</v>
      </c>
      <c r="G284" s="43"/>
      <c r="H284" s="43"/>
      <c r="I284" s="231"/>
      <c r="J284" s="43"/>
      <c r="K284" s="43"/>
      <c r="L284" s="47"/>
      <c r="M284" s="232"/>
      <c r="N284" s="233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223</v>
      </c>
      <c r="AU284" s="20" t="s">
        <v>84</v>
      </c>
    </row>
    <row r="285" s="2" customFormat="1" ht="16.5" customHeight="1">
      <c r="A285" s="41"/>
      <c r="B285" s="42"/>
      <c r="C285" s="278" t="s">
        <v>512</v>
      </c>
      <c r="D285" s="278" t="s">
        <v>278</v>
      </c>
      <c r="E285" s="279" t="s">
        <v>513</v>
      </c>
      <c r="F285" s="280" t="s">
        <v>514</v>
      </c>
      <c r="G285" s="281" t="s">
        <v>509</v>
      </c>
      <c r="H285" s="282">
        <v>1</v>
      </c>
      <c r="I285" s="283"/>
      <c r="J285" s="284">
        <f>ROUND(I285*H285,2)</f>
        <v>0</v>
      </c>
      <c r="K285" s="280" t="s">
        <v>21</v>
      </c>
      <c r="L285" s="285"/>
      <c r="M285" s="286" t="s">
        <v>21</v>
      </c>
      <c r="N285" s="287" t="s">
        <v>45</v>
      </c>
      <c r="O285" s="87"/>
      <c r="P285" s="225">
        <f>O285*H285</f>
        <v>0</v>
      </c>
      <c r="Q285" s="225">
        <v>0.00044999999999999999</v>
      </c>
      <c r="R285" s="225">
        <f>Q285*H285</f>
        <v>0.00044999999999999999</v>
      </c>
      <c r="S285" s="225">
        <v>0</v>
      </c>
      <c r="T285" s="226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7" t="s">
        <v>271</v>
      </c>
      <c r="AT285" s="227" t="s">
        <v>278</v>
      </c>
      <c r="AU285" s="227" t="s">
        <v>84</v>
      </c>
      <c r="AY285" s="20" t="s">
        <v>215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0" t="s">
        <v>82</v>
      </c>
      <c r="BK285" s="228">
        <f>ROUND(I285*H285,2)</f>
        <v>0</v>
      </c>
      <c r="BL285" s="20" t="s">
        <v>221</v>
      </c>
      <c r="BM285" s="227" t="s">
        <v>515</v>
      </c>
    </row>
    <row r="286" s="2" customFormat="1" ht="16.5" customHeight="1">
      <c r="A286" s="41"/>
      <c r="B286" s="42"/>
      <c r="C286" s="216" t="s">
        <v>516</v>
      </c>
      <c r="D286" s="216" t="s">
        <v>217</v>
      </c>
      <c r="E286" s="217" t="s">
        <v>517</v>
      </c>
      <c r="F286" s="218" t="s">
        <v>518</v>
      </c>
      <c r="G286" s="219" t="s">
        <v>119</v>
      </c>
      <c r="H286" s="220">
        <v>3</v>
      </c>
      <c r="I286" s="221"/>
      <c r="J286" s="222">
        <f>ROUND(I286*H286,2)</f>
        <v>0</v>
      </c>
      <c r="K286" s="218" t="s">
        <v>220</v>
      </c>
      <c r="L286" s="47"/>
      <c r="M286" s="223" t="s">
        <v>21</v>
      </c>
      <c r="N286" s="224" t="s">
        <v>45</v>
      </c>
      <c r="O286" s="87"/>
      <c r="P286" s="225">
        <f>O286*H286</f>
        <v>0</v>
      </c>
      <c r="Q286" s="225">
        <v>0.00019000000000000001</v>
      </c>
      <c r="R286" s="225">
        <f>Q286*H286</f>
        <v>0.00056999999999999998</v>
      </c>
      <c r="S286" s="225">
        <v>0</v>
      </c>
      <c r="T286" s="22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221</v>
      </c>
      <c r="AT286" s="227" t="s">
        <v>217</v>
      </c>
      <c r="AU286" s="227" t="s">
        <v>84</v>
      </c>
      <c r="AY286" s="20" t="s">
        <v>215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82</v>
      </c>
      <c r="BK286" s="228">
        <f>ROUND(I286*H286,2)</f>
        <v>0</v>
      </c>
      <c r="BL286" s="20" t="s">
        <v>221</v>
      </c>
      <c r="BM286" s="227" t="s">
        <v>519</v>
      </c>
    </row>
    <row r="287" s="2" customFormat="1">
      <c r="A287" s="41"/>
      <c r="B287" s="42"/>
      <c r="C287" s="43"/>
      <c r="D287" s="229" t="s">
        <v>223</v>
      </c>
      <c r="E287" s="43"/>
      <c r="F287" s="230" t="s">
        <v>520</v>
      </c>
      <c r="G287" s="43"/>
      <c r="H287" s="43"/>
      <c r="I287" s="231"/>
      <c r="J287" s="43"/>
      <c r="K287" s="43"/>
      <c r="L287" s="47"/>
      <c r="M287" s="232"/>
      <c r="N287" s="23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223</v>
      </c>
      <c r="AU287" s="20" t="s">
        <v>84</v>
      </c>
    </row>
    <row r="288" s="12" customFormat="1" ht="22.8" customHeight="1">
      <c r="A288" s="12"/>
      <c r="B288" s="200"/>
      <c r="C288" s="201"/>
      <c r="D288" s="202" t="s">
        <v>73</v>
      </c>
      <c r="E288" s="214" t="s">
        <v>277</v>
      </c>
      <c r="F288" s="214" t="s">
        <v>521</v>
      </c>
      <c r="G288" s="201"/>
      <c r="H288" s="201"/>
      <c r="I288" s="204"/>
      <c r="J288" s="215">
        <f>BK288</f>
        <v>0</v>
      </c>
      <c r="K288" s="201"/>
      <c r="L288" s="206"/>
      <c r="M288" s="207"/>
      <c r="N288" s="208"/>
      <c r="O288" s="208"/>
      <c r="P288" s="209">
        <f>SUM(P289:P389)</f>
        <v>0</v>
      </c>
      <c r="Q288" s="208"/>
      <c r="R288" s="209">
        <f>SUM(R289:R389)</f>
        <v>0.014398840000000001</v>
      </c>
      <c r="S288" s="208"/>
      <c r="T288" s="210">
        <f>SUM(T289:T389)</f>
        <v>23.3642404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1" t="s">
        <v>82</v>
      </c>
      <c r="AT288" s="212" t="s">
        <v>73</v>
      </c>
      <c r="AU288" s="212" t="s">
        <v>82</v>
      </c>
      <c r="AY288" s="211" t="s">
        <v>215</v>
      </c>
      <c r="BK288" s="213">
        <f>SUM(BK289:BK389)</f>
        <v>0</v>
      </c>
    </row>
    <row r="289" s="2" customFormat="1" ht="24.15" customHeight="1">
      <c r="A289" s="41"/>
      <c r="B289" s="42"/>
      <c r="C289" s="216" t="s">
        <v>522</v>
      </c>
      <c r="D289" s="216" t="s">
        <v>217</v>
      </c>
      <c r="E289" s="217" t="s">
        <v>523</v>
      </c>
      <c r="F289" s="218" t="s">
        <v>524</v>
      </c>
      <c r="G289" s="219" t="s">
        <v>108</v>
      </c>
      <c r="H289" s="220">
        <v>37.581000000000003</v>
      </c>
      <c r="I289" s="221"/>
      <c r="J289" s="222">
        <f>ROUND(I289*H289,2)</f>
        <v>0</v>
      </c>
      <c r="K289" s="218" t="s">
        <v>220</v>
      </c>
      <c r="L289" s="47"/>
      <c r="M289" s="223" t="s">
        <v>21</v>
      </c>
      <c r="N289" s="224" t="s">
        <v>45</v>
      </c>
      <c r="O289" s="87"/>
      <c r="P289" s="225">
        <f>O289*H289</f>
        <v>0</v>
      </c>
      <c r="Q289" s="225">
        <v>0.00036000000000000002</v>
      </c>
      <c r="R289" s="225">
        <f>Q289*H289</f>
        <v>0.013529160000000002</v>
      </c>
      <c r="S289" s="225">
        <v>0</v>
      </c>
      <c r="T289" s="226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7" t="s">
        <v>221</v>
      </c>
      <c r="AT289" s="227" t="s">
        <v>217</v>
      </c>
      <c r="AU289" s="227" t="s">
        <v>84</v>
      </c>
      <c r="AY289" s="20" t="s">
        <v>215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20" t="s">
        <v>82</v>
      </c>
      <c r="BK289" s="228">
        <f>ROUND(I289*H289,2)</f>
        <v>0</v>
      </c>
      <c r="BL289" s="20" t="s">
        <v>221</v>
      </c>
      <c r="BM289" s="227" t="s">
        <v>525</v>
      </c>
    </row>
    <row r="290" s="2" customFormat="1">
      <c r="A290" s="41"/>
      <c r="B290" s="42"/>
      <c r="C290" s="43"/>
      <c r="D290" s="229" t="s">
        <v>223</v>
      </c>
      <c r="E290" s="43"/>
      <c r="F290" s="230" t="s">
        <v>526</v>
      </c>
      <c r="G290" s="43"/>
      <c r="H290" s="43"/>
      <c r="I290" s="231"/>
      <c r="J290" s="43"/>
      <c r="K290" s="43"/>
      <c r="L290" s="47"/>
      <c r="M290" s="232"/>
      <c r="N290" s="233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223</v>
      </c>
      <c r="AU290" s="20" t="s">
        <v>84</v>
      </c>
    </row>
    <row r="291" s="13" customFormat="1">
      <c r="A291" s="13"/>
      <c r="B291" s="234"/>
      <c r="C291" s="235"/>
      <c r="D291" s="236" t="s">
        <v>173</v>
      </c>
      <c r="E291" s="237" t="s">
        <v>21</v>
      </c>
      <c r="F291" s="238" t="s">
        <v>79</v>
      </c>
      <c r="G291" s="235"/>
      <c r="H291" s="239">
        <v>37.581000000000003</v>
      </c>
      <c r="I291" s="240"/>
      <c r="J291" s="235"/>
      <c r="K291" s="235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173</v>
      </c>
      <c r="AU291" s="245" t="s">
        <v>84</v>
      </c>
      <c r="AV291" s="13" t="s">
        <v>84</v>
      </c>
      <c r="AW291" s="13" t="s">
        <v>35</v>
      </c>
      <c r="AX291" s="13" t="s">
        <v>82</v>
      </c>
      <c r="AY291" s="245" t="s">
        <v>215</v>
      </c>
    </row>
    <row r="292" s="2" customFormat="1" ht="24.15" customHeight="1">
      <c r="A292" s="41"/>
      <c r="B292" s="42"/>
      <c r="C292" s="216" t="s">
        <v>527</v>
      </c>
      <c r="D292" s="216" t="s">
        <v>217</v>
      </c>
      <c r="E292" s="217" t="s">
        <v>528</v>
      </c>
      <c r="F292" s="218" t="s">
        <v>529</v>
      </c>
      <c r="G292" s="219" t="s">
        <v>108</v>
      </c>
      <c r="H292" s="220">
        <v>44.104999999999997</v>
      </c>
      <c r="I292" s="221"/>
      <c r="J292" s="222">
        <f>ROUND(I292*H292,2)</f>
        <v>0</v>
      </c>
      <c r="K292" s="218" t="s">
        <v>21</v>
      </c>
      <c r="L292" s="47"/>
      <c r="M292" s="223" t="s">
        <v>21</v>
      </c>
      <c r="N292" s="224" t="s">
        <v>45</v>
      </c>
      <c r="O292" s="87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7" t="s">
        <v>221</v>
      </c>
      <c r="AT292" s="227" t="s">
        <v>217</v>
      </c>
      <c r="AU292" s="227" t="s">
        <v>84</v>
      </c>
      <c r="AY292" s="20" t="s">
        <v>215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20" t="s">
        <v>82</v>
      </c>
      <c r="BK292" s="228">
        <f>ROUND(I292*H292,2)</f>
        <v>0</v>
      </c>
      <c r="BL292" s="20" t="s">
        <v>221</v>
      </c>
      <c r="BM292" s="227" t="s">
        <v>530</v>
      </c>
    </row>
    <row r="293" s="13" customFormat="1">
      <c r="A293" s="13"/>
      <c r="B293" s="234"/>
      <c r="C293" s="235"/>
      <c r="D293" s="236" t="s">
        <v>173</v>
      </c>
      <c r="E293" s="237" t="s">
        <v>21</v>
      </c>
      <c r="F293" s="238" t="s">
        <v>531</v>
      </c>
      <c r="G293" s="235"/>
      <c r="H293" s="239">
        <v>44.104999999999997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173</v>
      </c>
      <c r="AU293" s="245" t="s">
        <v>84</v>
      </c>
      <c r="AV293" s="13" t="s">
        <v>84</v>
      </c>
      <c r="AW293" s="13" t="s">
        <v>35</v>
      </c>
      <c r="AX293" s="13" t="s">
        <v>82</v>
      </c>
      <c r="AY293" s="245" t="s">
        <v>215</v>
      </c>
    </row>
    <row r="294" s="2" customFormat="1" ht="44.25" customHeight="1">
      <c r="A294" s="41"/>
      <c r="B294" s="42"/>
      <c r="C294" s="216" t="s">
        <v>532</v>
      </c>
      <c r="D294" s="216" t="s">
        <v>217</v>
      </c>
      <c r="E294" s="217" t="s">
        <v>533</v>
      </c>
      <c r="F294" s="218" t="s">
        <v>534</v>
      </c>
      <c r="G294" s="219" t="s">
        <v>108</v>
      </c>
      <c r="H294" s="220">
        <v>157.505</v>
      </c>
      <c r="I294" s="221"/>
      <c r="J294" s="222">
        <f>ROUND(I294*H294,2)</f>
        <v>0</v>
      </c>
      <c r="K294" s="218" t="s">
        <v>220</v>
      </c>
      <c r="L294" s="47"/>
      <c r="M294" s="223" t="s">
        <v>21</v>
      </c>
      <c r="N294" s="224" t="s">
        <v>45</v>
      </c>
      <c r="O294" s="87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7" t="s">
        <v>221</v>
      </c>
      <c r="AT294" s="227" t="s">
        <v>217</v>
      </c>
      <c r="AU294" s="227" t="s">
        <v>84</v>
      </c>
      <c r="AY294" s="20" t="s">
        <v>215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20" t="s">
        <v>82</v>
      </c>
      <c r="BK294" s="228">
        <f>ROUND(I294*H294,2)</f>
        <v>0</v>
      </c>
      <c r="BL294" s="20" t="s">
        <v>221</v>
      </c>
      <c r="BM294" s="227" t="s">
        <v>535</v>
      </c>
    </row>
    <row r="295" s="2" customFormat="1">
      <c r="A295" s="41"/>
      <c r="B295" s="42"/>
      <c r="C295" s="43"/>
      <c r="D295" s="229" t="s">
        <v>223</v>
      </c>
      <c r="E295" s="43"/>
      <c r="F295" s="230" t="s">
        <v>536</v>
      </c>
      <c r="G295" s="43"/>
      <c r="H295" s="43"/>
      <c r="I295" s="231"/>
      <c r="J295" s="43"/>
      <c r="K295" s="43"/>
      <c r="L295" s="47"/>
      <c r="M295" s="232"/>
      <c r="N295" s="23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223</v>
      </c>
      <c r="AU295" s="20" t="s">
        <v>84</v>
      </c>
    </row>
    <row r="296" s="13" customFormat="1">
      <c r="A296" s="13"/>
      <c r="B296" s="234"/>
      <c r="C296" s="235"/>
      <c r="D296" s="236" t="s">
        <v>173</v>
      </c>
      <c r="E296" s="237" t="s">
        <v>21</v>
      </c>
      <c r="F296" s="238" t="s">
        <v>537</v>
      </c>
      <c r="G296" s="235"/>
      <c r="H296" s="239">
        <v>157.505</v>
      </c>
      <c r="I296" s="240"/>
      <c r="J296" s="235"/>
      <c r="K296" s="235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173</v>
      </c>
      <c r="AU296" s="245" t="s">
        <v>84</v>
      </c>
      <c r="AV296" s="13" t="s">
        <v>84</v>
      </c>
      <c r="AW296" s="13" t="s">
        <v>35</v>
      </c>
      <c r="AX296" s="13" t="s">
        <v>74</v>
      </c>
      <c r="AY296" s="245" t="s">
        <v>215</v>
      </c>
    </row>
    <row r="297" s="14" customFormat="1">
      <c r="A297" s="14"/>
      <c r="B297" s="246"/>
      <c r="C297" s="247"/>
      <c r="D297" s="236" t="s">
        <v>173</v>
      </c>
      <c r="E297" s="248" t="s">
        <v>124</v>
      </c>
      <c r="F297" s="249" t="s">
        <v>226</v>
      </c>
      <c r="G297" s="247"/>
      <c r="H297" s="250">
        <v>157.505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173</v>
      </c>
      <c r="AU297" s="256" t="s">
        <v>84</v>
      </c>
      <c r="AV297" s="14" t="s">
        <v>120</v>
      </c>
      <c r="AW297" s="14" t="s">
        <v>35</v>
      </c>
      <c r="AX297" s="14" t="s">
        <v>74</v>
      </c>
      <c r="AY297" s="256" t="s">
        <v>215</v>
      </c>
    </row>
    <row r="298" s="15" customFormat="1">
      <c r="A298" s="15"/>
      <c r="B298" s="257"/>
      <c r="C298" s="258"/>
      <c r="D298" s="236" t="s">
        <v>173</v>
      </c>
      <c r="E298" s="259" t="s">
        <v>21</v>
      </c>
      <c r="F298" s="260" t="s">
        <v>227</v>
      </c>
      <c r="G298" s="258"/>
      <c r="H298" s="261">
        <v>157.505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7" t="s">
        <v>173</v>
      </c>
      <c r="AU298" s="267" t="s">
        <v>84</v>
      </c>
      <c r="AV298" s="15" t="s">
        <v>221</v>
      </c>
      <c r="AW298" s="15" t="s">
        <v>35</v>
      </c>
      <c r="AX298" s="15" t="s">
        <v>82</v>
      </c>
      <c r="AY298" s="267" t="s">
        <v>215</v>
      </c>
    </row>
    <row r="299" s="2" customFormat="1" ht="49.05" customHeight="1">
      <c r="A299" s="41"/>
      <c r="B299" s="42"/>
      <c r="C299" s="216" t="s">
        <v>538</v>
      </c>
      <c r="D299" s="216" t="s">
        <v>217</v>
      </c>
      <c r="E299" s="217" t="s">
        <v>539</v>
      </c>
      <c r="F299" s="218" t="s">
        <v>540</v>
      </c>
      <c r="G299" s="219" t="s">
        <v>108</v>
      </c>
      <c r="H299" s="220">
        <v>9450.2999999999993</v>
      </c>
      <c r="I299" s="221"/>
      <c r="J299" s="222">
        <f>ROUND(I299*H299,2)</f>
        <v>0</v>
      </c>
      <c r="K299" s="218" t="s">
        <v>220</v>
      </c>
      <c r="L299" s="47"/>
      <c r="M299" s="223" t="s">
        <v>21</v>
      </c>
      <c r="N299" s="224" t="s">
        <v>45</v>
      </c>
      <c r="O299" s="87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7" t="s">
        <v>221</v>
      </c>
      <c r="AT299" s="227" t="s">
        <v>217</v>
      </c>
      <c r="AU299" s="227" t="s">
        <v>84</v>
      </c>
      <c r="AY299" s="20" t="s">
        <v>215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20" t="s">
        <v>82</v>
      </c>
      <c r="BK299" s="228">
        <f>ROUND(I299*H299,2)</f>
        <v>0</v>
      </c>
      <c r="BL299" s="20" t="s">
        <v>221</v>
      </c>
      <c r="BM299" s="227" t="s">
        <v>541</v>
      </c>
    </row>
    <row r="300" s="2" customFormat="1">
      <c r="A300" s="41"/>
      <c r="B300" s="42"/>
      <c r="C300" s="43"/>
      <c r="D300" s="229" t="s">
        <v>223</v>
      </c>
      <c r="E300" s="43"/>
      <c r="F300" s="230" t="s">
        <v>542</v>
      </c>
      <c r="G300" s="43"/>
      <c r="H300" s="43"/>
      <c r="I300" s="231"/>
      <c r="J300" s="43"/>
      <c r="K300" s="43"/>
      <c r="L300" s="47"/>
      <c r="M300" s="232"/>
      <c r="N300" s="23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223</v>
      </c>
      <c r="AU300" s="20" t="s">
        <v>84</v>
      </c>
    </row>
    <row r="301" s="13" customFormat="1">
      <c r="A301" s="13"/>
      <c r="B301" s="234"/>
      <c r="C301" s="235"/>
      <c r="D301" s="236" t="s">
        <v>173</v>
      </c>
      <c r="E301" s="237" t="s">
        <v>21</v>
      </c>
      <c r="F301" s="238" t="s">
        <v>543</v>
      </c>
      <c r="G301" s="235"/>
      <c r="H301" s="239">
        <v>9450.2999999999993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173</v>
      </c>
      <c r="AU301" s="245" t="s">
        <v>84</v>
      </c>
      <c r="AV301" s="13" t="s">
        <v>84</v>
      </c>
      <c r="AW301" s="13" t="s">
        <v>35</v>
      </c>
      <c r="AX301" s="13" t="s">
        <v>82</v>
      </c>
      <c r="AY301" s="245" t="s">
        <v>215</v>
      </c>
    </row>
    <row r="302" s="2" customFormat="1" ht="44.25" customHeight="1">
      <c r="A302" s="41"/>
      <c r="B302" s="42"/>
      <c r="C302" s="216" t="s">
        <v>544</v>
      </c>
      <c r="D302" s="216" t="s">
        <v>217</v>
      </c>
      <c r="E302" s="217" t="s">
        <v>545</v>
      </c>
      <c r="F302" s="218" t="s">
        <v>546</v>
      </c>
      <c r="G302" s="219" t="s">
        <v>108</v>
      </c>
      <c r="H302" s="220">
        <v>157.505</v>
      </c>
      <c r="I302" s="221"/>
      <c r="J302" s="222">
        <f>ROUND(I302*H302,2)</f>
        <v>0</v>
      </c>
      <c r="K302" s="218" t="s">
        <v>220</v>
      </c>
      <c r="L302" s="47"/>
      <c r="M302" s="223" t="s">
        <v>21</v>
      </c>
      <c r="N302" s="224" t="s">
        <v>45</v>
      </c>
      <c r="O302" s="87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7" t="s">
        <v>221</v>
      </c>
      <c r="AT302" s="227" t="s">
        <v>217</v>
      </c>
      <c r="AU302" s="227" t="s">
        <v>84</v>
      </c>
      <c r="AY302" s="20" t="s">
        <v>215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20" t="s">
        <v>82</v>
      </c>
      <c r="BK302" s="228">
        <f>ROUND(I302*H302,2)</f>
        <v>0</v>
      </c>
      <c r="BL302" s="20" t="s">
        <v>221</v>
      </c>
      <c r="BM302" s="227" t="s">
        <v>547</v>
      </c>
    </row>
    <row r="303" s="2" customFormat="1">
      <c r="A303" s="41"/>
      <c r="B303" s="42"/>
      <c r="C303" s="43"/>
      <c r="D303" s="229" t="s">
        <v>223</v>
      </c>
      <c r="E303" s="43"/>
      <c r="F303" s="230" t="s">
        <v>548</v>
      </c>
      <c r="G303" s="43"/>
      <c r="H303" s="43"/>
      <c r="I303" s="231"/>
      <c r="J303" s="43"/>
      <c r="K303" s="43"/>
      <c r="L303" s="47"/>
      <c r="M303" s="232"/>
      <c r="N303" s="233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223</v>
      </c>
      <c r="AU303" s="20" t="s">
        <v>84</v>
      </c>
    </row>
    <row r="304" s="13" customFormat="1">
      <c r="A304" s="13"/>
      <c r="B304" s="234"/>
      <c r="C304" s="235"/>
      <c r="D304" s="236" t="s">
        <v>173</v>
      </c>
      <c r="E304" s="237" t="s">
        <v>21</v>
      </c>
      <c r="F304" s="238" t="s">
        <v>124</v>
      </c>
      <c r="G304" s="235"/>
      <c r="H304" s="239">
        <v>157.505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173</v>
      </c>
      <c r="AU304" s="245" t="s">
        <v>84</v>
      </c>
      <c r="AV304" s="13" t="s">
        <v>84</v>
      </c>
      <c r="AW304" s="13" t="s">
        <v>35</v>
      </c>
      <c r="AX304" s="13" t="s">
        <v>82</v>
      </c>
      <c r="AY304" s="245" t="s">
        <v>215</v>
      </c>
    </row>
    <row r="305" s="2" customFormat="1" ht="24.15" customHeight="1">
      <c r="A305" s="41"/>
      <c r="B305" s="42"/>
      <c r="C305" s="216" t="s">
        <v>549</v>
      </c>
      <c r="D305" s="216" t="s">
        <v>217</v>
      </c>
      <c r="E305" s="217" t="s">
        <v>550</v>
      </c>
      <c r="F305" s="218" t="s">
        <v>551</v>
      </c>
      <c r="G305" s="219" t="s">
        <v>108</v>
      </c>
      <c r="H305" s="220">
        <v>157.505</v>
      </c>
      <c r="I305" s="221"/>
      <c r="J305" s="222">
        <f>ROUND(I305*H305,2)</f>
        <v>0</v>
      </c>
      <c r="K305" s="218" t="s">
        <v>220</v>
      </c>
      <c r="L305" s="47"/>
      <c r="M305" s="223" t="s">
        <v>21</v>
      </c>
      <c r="N305" s="224" t="s">
        <v>45</v>
      </c>
      <c r="O305" s="87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7" t="s">
        <v>221</v>
      </c>
      <c r="AT305" s="227" t="s">
        <v>217</v>
      </c>
      <c r="AU305" s="227" t="s">
        <v>84</v>
      </c>
      <c r="AY305" s="20" t="s">
        <v>215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20" t="s">
        <v>82</v>
      </c>
      <c r="BK305" s="228">
        <f>ROUND(I305*H305,2)</f>
        <v>0</v>
      </c>
      <c r="BL305" s="20" t="s">
        <v>221</v>
      </c>
      <c r="BM305" s="227" t="s">
        <v>552</v>
      </c>
    </row>
    <row r="306" s="2" customFormat="1">
      <c r="A306" s="41"/>
      <c r="B306" s="42"/>
      <c r="C306" s="43"/>
      <c r="D306" s="229" t="s">
        <v>223</v>
      </c>
      <c r="E306" s="43"/>
      <c r="F306" s="230" t="s">
        <v>553</v>
      </c>
      <c r="G306" s="43"/>
      <c r="H306" s="43"/>
      <c r="I306" s="231"/>
      <c r="J306" s="43"/>
      <c r="K306" s="43"/>
      <c r="L306" s="47"/>
      <c r="M306" s="232"/>
      <c r="N306" s="23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223</v>
      </c>
      <c r="AU306" s="20" t="s">
        <v>84</v>
      </c>
    </row>
    <row r="307" s="13" customFormat="1">
      <c r="A307" s="13"/>
      <c r="B307" s="234"/>
      <c r="C307" s="235"/>
      <c r="D307" s="236" t="s">
        <v>173</v>
      </c>
      <c r="E307" s="237" t="s">
        <v>21</v>
      </c>
      <c r="F307" s="238" t="s">
        <v>124</v>
      </c>
      <c r="G307" s="235"/>
      <c r="H307" s="239">
        <v>157.505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173</v>
      </c>
      <c r="AU307" s="245" t="s">
        <v>84</v>
      </c>
      <c r="AV307" s="13" t="s">
        <v>84</v>
      </c>
      <c r="AW307" s="13" t="s">
        <v>35</v>
      </c>
      <c r="AX307" s="13" t="s">
        <v>82</v>
      </c>
      <c r="AY307" s="245" t="s">
        <v>215</v>
      </c>
    </row>
    <row r="308" s="2" customFormat="1" ht="37.8" customHeight="1">
      <c r="A308" s="41"/>
      <c r="B308" s="42"/>
      <c r="C308" s="216" t="s">
        <v>554</v>
      </c>
      <c r="D308" s="216" t="s">
        <v>217</v>
      </c>
      <c r="E308" s="217" t="s">
        <v>555</v>
      </c>
      <c r="F308" s="218" t="s">
        <v>556</v>
      </c>
      <c r="G308" s="219" t="s">
        <v>108</v>
      </c>
      <c r="H308" s="220">
        <v>9450.2999999999993</v>
      </c>
      <c r="I308" s="221"/>
      <c r="J308" s="222">
        <f>ROUND(I308*H308,2)</f>
        <v>0</v>
      </c>
      <c r="K308" s="218" t="s">
        <v>220</v>
      </c>
      <c r="L308" s="47"/>
      <c r="M308" s="223" t="s">
        <v>21</v>
      </c>
      <c r="N308" s="224" t="s">
        <v>45</v>
      </c>
      <c r="O308" s="87"/>
      <c r="P308" s="225">
        <f>O308*H308</f>
        <v>0</v>
      </c>
      <c r="Q308" s="225">
        <v>0</v>
      </c>
      <c r="R308" s="225">
        <f>Q308*H308</f>
        <v>0</v>
      </c>
      <c r="S308" s="225">
        <v>0</v>
      </c>
      <c r="T308" s="226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7" t="s">
        <v>221</v>
      </c>
      <c r="AT308" s="227" t="s">
        <v>217</v>
      </c>
      <c r="AU308" s="227" t="s">
        <v>84</v>
      </c>
      <c r="AY308" s="20" t="s">
        <v>215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20" t="s">
        <v>82</v>
      </c>
      <c r="BK308" s="228">
        <f>ROUND(I308*H308,2)</f>
        <v>0</v>
      </c>
      <c r="BL308" s="20" t="s">
        <v>221</v>
      </c>
      <c r="BM308" s="227" t="s">
        <v>557</v>
      </c>
    </row>
    <row r="309" s="2" customFormat="1">
      <c r="A309" s="41"/>
      <c r="B309" s="42"/>
      <c r="C309" s="43"/>
      <c r="D309" s="229" t="s">
        <v>223</v>
      </c>
      <c r="E309" s="43"/>
      <c r="F309" s="230" t="s">
        <v>558</v>
      </c>
      <c r="G309" s="43"/>
      <c r="H309" s="43"/>
      <c r="I309" s="231"/>
      <c r="J309" s="43"/>
      <c r="K309" s="43"/>
      <c r="L309" s="47"/>
      <c r="M309" s="232"/>
      <c r="N309" s="233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223</v>
      </c>
      <c r="AU309" s="20" t="s">
        <v>84</v>
      </c>
    </row>
    <row r="310" s="13" customFormat="1">
      <c r="A310" s="13"/>
      <c r="B310" s="234"/>
      <c r="C310" s="235"/>
      <c r="D310" s="236" t="s">
        <v>173</v>
      </c>
      <c r="E310" s="237" t="s">
        <v>21</v>
      </c>
      <c r="F310" s="238" t="s">
        <v>543</v>
      </c>
      <c r="G310" s="235"/>
      <c r="H310" s="239">
        <v>9450.2999999999993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173</v>
      </c>
      <c r="AU310" s="245" t="s">
        <v>84</v>
      </c>
      <c r="AV310" s="13" t="s">
        <v>84</v>
      </c>
      <c r="AW310" s="13" t="s">
        <v>35</v>
      </c>
      <c r="AX310" s="13" t="s">
        <v>82</v>
      </c>
      <c r="AY310" s="245" t="s">
        <v>215</v>
      </c>
    </row>
    <row r="311" s="2" customFormat="1" ht="24.15" customHeight="1">
      <c r="A311" s="41"/>
      <c r="B311" s="42"/>
      <c r="C311" s="216" t="s">
        <v>559</v>
      </c>
      <c r="D311" s="216" t="s">
        <v>217</v>
      </c>
      <c r="E311" s="217" t="s">
        <v>560</v>
      </c>
      <c r="F311" s="218" t="s">
        <v>561</v>
      </c>
      <c r="G311" s="219" t="s">
        <v>108</v>
      </c>
      <c r="H311" s="220">
        <v>157.505</v>
      </c>
      <c r="I311" s="221"/>
      <c r="J311" s="222">
        <f>ROUND(I311*H311,2)</f>
        <v>0</v>
      </c>
      <c r="K311" s="218" t="s">
        <v>220</v>
      </c>
      <c r="L311" s="47"/>
      <c r="M311" s="223" t="s">
        <v>21</v>
      </c>
      <c r="N311" s="224" t="s">
        <v>45</v>
      </c>
      <c r="O311" s="87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7" t="s">
        <v>221</v>
      </c>
      <c r="AT311" s="227" t="s">
        <v>217</v>
      </c>
      <c r="AU311" s="227" t="s">
        <v>84</v>
      </c>
      <c r="AY311" s="20" t="s">
        <v>215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20" t="s">
        <v>82</v>
      </c>
      <c r="BK311" s="228">
        <f>ROUND(I311*H311,2)</f>
        <v>0</v>
      </c>
      <c r="BL311" s="20" t="s">
        <v>221</v>
      </c>
      <c r="BM311" s="227" t="s">
        <v>562</v>
      </c>
    </row>
    <row r="312" s="2" customFormat="1">
      <c r="A312" s="41"/>
      <c r="B312" s="42"/>
      <c r="C312" s="43"/>
      <c r="D312" s="229" t="s">
        <v>223</v>
      </c>
      <c r="E312" s="43"/>
      <c r="F312" s="230" t="s">
        <v>563</v>
      </c>
      <c r="G312" s="43"/>
      <c r="H312" s="43"/>
      <c r="I312" s="231"/>
      <c r="J312" s="43"/>
      <c r="K312" s="43"/>
      <c r="L312" s="47"/>
      <c r="M312" s="232"/>
      <c r="N312" s="23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223</v>
      </c>
      <c r="AU312" s="20" t="s">
        <v>84</v>
      </c>
    </row>
    <row r="313" s="13" customFormat="1">
      <c r="A313" s="13"/>
      <c r="B313" s="234"/>
      <c r="C313" s="235"/>
      <c r="D313" s="236" t="s">
        <v>173</v>
      </c>
      <c r="E313" s="237" t="s">
        <v>21</v>
      </c>
      <c r="F313" s="238" t="s">
        <v>124</v>
      </c>
      <c r="G313" s="235"/>
      <c r="H313" s="239">
        <v>157.505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173</v>
      </c>
      <c r="AU313" s="245" t="s">
        <v>84</v>
      </c>
      <c r="AV313" s="13" t="s">
        <v>84</v>
      </c>
      <c r="AW313" s="13" t="s">
        <v>35</v>
      </c>
      <c r="AX313" s="13" t="s">
        <v>82</v>
      </c>
      <c r="AY313" s="245" t="s">
        <v>215</v>
      </c>
    </row>
    <row r="314" s="2" customFormat="1" ht="44.25" customHeight="1">
      <c r="A314" s="41"/>
      <c r="B314" s="42"/>
      <c r="C314" s="216" t="s">
        <v>564</v>
      </c>
      <c r="D314" s="216" t="s">
        <v>217</v>
      </c>
      <c r="E314" s="217" t="s">
        <v>565</v>
      </c>
      <c r="F314" s="218" t="s">
        <v>566</v>
      </c>
      <c r="G314" s="219" t="s">
        <v>108</v>
      </c>
      <c r="H314" s="220">
        <v>11.118</v>
      </c>
      <c r="I314" s="221"/>
      <c r="J314" s="222">
        <f>ROUND(I314*H314,2)</f>
        <v>0</v>
      </c>
      <c r="K314" s="218" t="s">
        <v>220</v>
      </c>
      <c r="L314" s="47"/>
      <c r="M314" s="223" t="s">
        <v>21</v>
      </c>
      <c r="N314" s="224" t="s">
        <v>45</v>
      </c>
      <c r="O314" s="87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7" t="s">
        <v>221</v>
      </c>
      <c r="AT314" s="227" t="s">
        <v>217</v>
      </c>
      <c r="AU314" s="227" t="s">
        <v>84</v>
      </c>
      <c r="AY314" s="20" t="s">
        <v>215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20" t="s">
        <v>82</v>
      </c>
      <c r="BK314" s="228">
        <f>ROUND(I314*H314,2)</f>
        <v>0</v>
      </c>
      <c r="BL314" s="20" t="s">
        <v>221</v>
      </c>
      <c r="BM314" s="227" t="s">
        <v>567</v>
      </c>
    </row>
    <row r="315" s="2" customFormat="1">
      <c r="A315" s="41"/>
      <c r="B315" s="42"/>
      <c r="C315" s="43"/>
      <c r="D315" s="229" t="s">
        <v>223</v>
      </c>
      <c r="E315" s="43"/>
      <c r="F315" s="230" t="s">
        <v>568</v>
      </c>
      <c r="G315" s="43"/>
      <c r="H315" s="43"/>
      <c r="I315" s="231"/>
      <c r="J315" s="43"/>
      <c r="K315" s="43"/>
      <c r="L315" s="47"/>
      <c r="M315" s="232"/>
      <c r="N315" s="233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223</v>
      </c>
      <c r="AU315" s="20" t="s">
        <v>84</v>
      </c>
    </row>
    <row r="316" s="13" customFormat="1">
      <c r="A316" s="13"/>
      <c r="B316" s="234"/>
      <c r="C316" s="235"/>
      <c r="D316" s="236" t="s">
        <v>173</v>
      </c>
      <c r="E316" s="237" t="s">
        <v>21</v>
      </c>
      <c r="F316" s="238" t="s">
        <v>569</v>
      </c>
      <c r="G316" s="235"/>
      <c r="H316" s="239">
        <v>11.118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173</v>
      </c>
      <c r="AU316" s="245" t="s">
        <v>84</v>
      </c>
      <c r="AV316" s="13" t="s">
        <v>84</v>
      </c>
      <c r="AW316" s="13" t="s">
        <v>35</v>
      </c>
      <c r="AX316" s="13" t="s">
        <v>74</v>
      </c>
      <c r="AY316" s="245" t="s">
        <v>215</v>
      </c>
    </row>
    <row r="317" s="14" customFormat="1">
      <c r="A317" s="14"/>
      <c r="B317" s="246"/>
      <c r="C317" s="247"/>
      <c r="D317" s="236" t="s">
        <v>173</v>
      </c>
      <c r="E317" s="248" t="s">
        <v>132</v>
      </c>
      <c r="F317" s="249" t="s">
        <v>226</v>
      </c>
      <c r="G317" s="247"/>
      <c r="H317" s="250">
        <v>11.118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173</v>
      </c>
      <c r="AU317" s="256" t="s">
        <v>84</v>
      </c>
      <c r="AV317" s="14" t="s">
        <v>120</v>
      </c>
      <c r="AW317" s="14" t="s">
        <v>35</v>
      </c>
      <c r="AX317" s="14" t="s">
        <v>74</v>
      </c>
      <c r="AY317" s="256" t="s">
        <v>215</v>
      </c>
    </row>
    <row r="318" s="15" customFormat="1">
      <c r="A318" s="15"/>
      <c r="B318" s="257"/>
      <c r="C318" s="258"/>
      <c r="D318" s="236" t="s">
        <v>173</v>
      </c>
      <c r="E318" s="259" t="s">
        <v>21</v>
      </c>
      <c r="F318" s="260" t="s">
        <v>227</v>
      </c>
      <c r="G318" s="258"/>
      <c r="H318" s="261">
        <v>11.118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7" t="s">
        <v>173</v>
      </c>
      <c r="AU318" s="267" t="s">
        <v>84</v>
      </c>
      <c r="AV318" s="15" t="s">
        <v>221</v>
      </c>
      <c r="AW318" s="15" t="s">
        <v>35</v>
      </c>
      <c r="AX318" s="15" t="s">
        <v>82</v>
      </c>
      <c r="AY318" s="267" t="s">
        <v>215</v>
      </c>
    </row>
    <row r="319" s="2" customFormat="1" ht="49.05" customHeight="1">
      <c r="A319" s="41"/>
      <c r="B319" s="42"/>
      <c r="C319" s="216" t="s">
        <v>570</v>
      </c>
      <c r="D319" s="216" t="s">
        <v>217</v>
      </c>
      <c r="E319" s="217" t="s">
        <v>571</v>
      </c>
      <c r="F319" s="218" t="s">
        <v>572</v>
      </c>
      <c r="G319" s="219" t="s">
        <v>108</v>
      </c>
      <c r="H319" s="220">
        <v>667.08000000000004</v>
      </c>
      <c r="I319" s="221"/>
      <c r="J319" s="222">
        <f>ROUND(I319*H319,2)</f>
        <v>0</v>
      </c>
      <c r="K319" s="218" t="s">
        <v>220</v>
      </c>
      <c r="L319" s="47"/>
      <c r="M319" s="223" t="s">
        <v>21</v>
      </c>
      <c r="N319" s="224" t="s">
        <v>45</v>
      </c>
      <c r="O319" s="87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7" t="s">
        <v>221</v>
      </c>
      <c r="AT319" s="227" t="s">
        <v>217</v>
      </c>
      <c r="AU319" s="227" t="s">
        <v>84</v>
      </c>
      <c r="AY319" s="20" t="s">
        <v>215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20" t="s">
        <v>82</v>
      </c>
      <c r="BK319" s="228">
        <f>ROUND(I319*H319,2)</f>
        <v>0</v>
      </c>
      <c r="BL319" s="20" t="s">
        <v>221</v>
      </c>
      <c r="BM319" s="227" t="s">
        <v>573</v>
      </c>
    </row>
    <row r="320" s="2" customFormat="1">
      <c r="A320" s="41"/>
      <c r="B320" s="42"/>
      <c r="C320" s="43"/>
      <c r="D320" s="229" t="s">
        <v>223</v>
      </c>
      <c r="E320" s="43"/>
      <c r="F320" s="230" t="s">
        <v>574</v>
      </c>
      <c r="G320" s="43"/>
      <c r="H320" s="43"/>
      <c r="I320" s="231"/>
      <c r="J320" s="43"/>
      <c r="K320" s="43"/>
      <c r="L320" s="47"/>
      <c r="M320" s="232"/>
      <c r="N320" s="23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223</v>
      </c>
      <c r="AU320" s="20" t="s">
        <v>84</v>
      </c>
    </row>
    <row r="321" s="13" customFormat="1">
      <c r="A321" s="13"/>
      <c r="B321" s="234"/>
      <c r="C321" s="235"/>
      <c r="D321" s="236" t="s">
        <v>173</v>
      </c>
      <c r="E321" s="237" t="s">
        <v>21</v>
      </c>
      <c r="F321" s="238" t="s">
        <v>575</v>
      </c>
      <c r="G321" s="235"/>
      <c r="H321" s="239">
        <v>667.08000000000004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173</v>
      </c>
      <c r="AU321" s="245" t="s">
        <v>84</v>
      </c>
      <c r="AV321" s="13" t="s">
        <v>84</v>
      </c>
      <c r="AW321" s="13" t="s">
        <v>35</v>
      </c>
      <c r="AX321" s="13" t="s">
        <v>82</v>
      </c>
      <c r="AY321" s="245" t="s">
        <v>215</v>
      </c>
    </row>
    <row r="322" s="2" customFormat="1" ht="44.25" customHeight="1">
      <c r="A322" s="41"/>
      <c r="B322" s="42"/>
      <c r="C322" s="216" t="s">
        <v>576</v>
      </c>
      <c r="D322" s="216" t="s">
        <v>217</v>
      </c>
      <c r="E322" s="217" t="s">
        <v>577</v>
      </c>
      <c r="F322" s="218" t="s">
        <v>578</v>
      </c>
      <c r="G322" s="219" t="s">
        <v>108</v>
      </c>
      <c r="H322" s="220">
        <v>11.118</v>
      </c>
      <c r="I322" s="221"/>
      <c r="J322" s="222">
        <f>ROUND(I322*H322,2)</f>
        <v>0</v>
      </c>
      <c r="K322" s="218" t="s">
        <v>220</v>
      </c>
      <c r="L322" s="47"/>
      <c r="M322" s="223" t="s">
        <v>21</v>
      </c>
      <c r="N322" s="224" t="s">
        <v>45</v>
      </c>
      <c r="O322" s="87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7" t="s">
        <v>221</v>
      </c>
      <c r="AT322" s="227" t="s">
        <v>217</v>
      </c>
      <c r="AU322" s="227" t="s">
        <v>84</v>
      </c>
      <c r="AY322" s="20" t="s">
        <v>215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20" t="s">
        <v>82</v>
      </c>
      <c r="BK322" s="228">
        <f>ROUND(I322*H322,2)</f>
        <v>0</v>
      </c>
      <c r="BL322" s="20" t="s">
        <v>221</v>
      </c>
      <c r="BM322" s="227" t="s">
        <v>579</v>
      </c>
    </row>
    <row r="323" s="2" customFormat="1">
      <c r="A323" s="41"/>
      <c r="B323" s="42"/>
      <c r="C323" s="43"/>
      <c r="D323" s="229" t="s">
        <v>223</v>
      </c>
      <c r="E323" s="43"/>
      <c r="F323" s="230" t="s">
        <v>580</v>
      </c>
      <c r="G323" s="43"/>
      <c r="H323" s="43"/>
      <c r="I323" s="231"/>
      <c r="J323" s="43"/>
      <c r="K323" s="43"/>
      <c r="L323" s="47"/>
      <c r="M323" s="232"/>
      <c r="N323" s="23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223</v>
      </c>
      <c r="AU323" s="20" t="s">
        <v>84</v>
      </c>
    </row>
    <row r="324" s="13" customFormat="1">
      <c r="A324" s="13"/>
      <c r="B324" s="234"/>
      <c r="C324" s="235"/>
      <c r="D324" s="236" t="s">
        <v>173</v>
      </c>
      <c r="E324" s="237" t="s">
        <v>21</v>
      </c>
      <c r="F324" s="238" t="s">
        <v>132</v>
      </c>
      <c r="G324" s="235"/>
      <c r="H324" s="239">
        <v>11.118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173</v>
      </c>
      <c r="AU324" s="245" t="s">
        <v>84</v>
      </c>
      <c r="AV324" s="13" t="s">
        <v>84</v>
      </c>
      <c r="AW324" s="13" t="s">
        <v>35</v>
      </c>
      <c r="AX324" s="13" t="s">
        <v>82</v>
      </c>
      <c r="AY324" s="245" t="s">
        <v>215</v>
      </c>
    </row>
    <row r="325" s="2" customFormat="1" ht="33" customHeight="1">
      <c r="A325" s="41"/>
      <c r="B325" s="42"/>
      <c r="C325" s="216" t="s">
        <v>581</v>
      </c>
      <c r="D325" s="216" t="s">
        <v>217</v>
      </c>
      <c r="E325" s="217" t="s">
        <v>582</v>
      </c>
      <c r="F325" s="218" t="s">
        <v>583</v>
      </c>
      <c r="G325" s="219" t="s">
        <v>119</v>
      </c>
      <c r="H325" s="220">
        <v>8.5</v>
      </c>
      <c r="I325" s="221"/>
      <c r="J325" s="222">
        <f>ROUND(I325*H325,2)</f>
        <v>0</v>
      </c>
      <c r="K325" s="218" t="s">
        <v>220</v>
      </c>
      <c r="L325" s="47"/>
      <c r="M325" s="223" t="s">
        <v>21</v>
      </c>
      <c r="N325" s="224" t="s">
        <v>45</v>
      </c>
      <c r="O325" s="87"/>
      <c r="P325" s="225">
        <f>O325*H325</f>
        <v>0</v>
      </c>
      <c r="Q325" s="225">
        <v>0</v>
      </c>
      <c r="R325" s="225">
        <f>Q325*H325</f>
        <v>0</v>
      </c>
      <c r="S325" s="225">
        <v>0</v>
      </c>
      <c r="T325" s="226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7" t="s">
        <v>221</v>
      </c>
      <c r="AT325" s="227" t="s">
        <v>217</v>
      </c>
      <c r="AU325" s="227" t="s">
        <v>84</v>
      </c>
      <c r="AY325" s="20" t="s">
        <v>215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20" t="s">
        <v>82</v>
      </c>
      <c r="BK325" s="228">
        <f>ROUND(I325*H325,2)</f>
        <v>0</v>
      </c>
      <c r="BL325" s="20" t="s">
        <v>221</v>
      </c>
      <c r="BM325" s="227" t="s">
        <v>584</v>
      </c>
    </row>
    <row r="326" s="2" customFormat="1">
      <c r="A326" s="41"/>
      <c r="B326" s="42"/>
      <c r="C326" s="43"/>
      <c r="D326" s="229" t="s">
        <v>223</v>
      </c>
      <c r="E326" s="43"/>
      <c r="F326" s="230" t="s">
        <v>585</v>
      </c>
      <c r="G326" s="43"/>
      <c r="H326" s="43"/>
      <c r="I326" s="231"/>
      <c r="J326" s="43"/>
      <c r="K326" s="43"/>
      <c r="L326" s="47"/>
      <c r="M326" s="232"/>
      <c r="N326" s="233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223</v>
      </c>
      <c r="AU326" s="20" t="s">
        <v>84</v>
      </c>
    </row>
    <row r="327" s="13" customFormat="1">
      <c r="A327" s="13"/>
      <c r="B327" s="234"/>
      <c r="C327" s="235"/>
      <c r="D327" s="236" t="s">
        <v>173</v>
      </c>
      <c r="E327" s="237" t="s">
        <v>21</v>
      </c>
      <c r="F327" s="238" t="s">
        <v>586</v>
      </c>
      <c r="G327" s="235"/>
      <c r="H327" s="239">
        <v>8.5</v>
      </c>
      <c r="I327" s="240"/>
      <c r="J327" s="235"/>
      <c r="K327" s="235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173</v>
      </c>
      <c r="AU327" s="245" t="s">
        <v>84</v>
      </c>
      <c r="AV327" s="13" t="s">
        <v>84</v>
      </c>
      <c r="AW327" s="13" t="s">
        <v>35</v>
      </c>
      <c r="AX327" s="13" t="s">
        <v>74</v>
      </c>
      <c r="AY327" s="245" t="s">
        <v>215</v>
      </c>
    </row>
    <row r="328" s="15" customFormat="1">
      <c r="A328" s="15"/>
      <c r="B328" s="257"/>
      <c r="C328" s="258"/>
      <c r="D328" s="236" t="s">
        <v>173</v>
      </c>
      <c r="E328" s="259" t="s">
        <v>173</v>
      </c>
      <c r="F328" s="260" t="s">
        <v>227</v>
      </c>
      <c r="G328" s="258"/>
      <c r="H328" s="261">
        <v>8.5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7" t="s">
        <v>173</v>
      </c>
      <c r="AU328" s="267" t="s">
        <v>84</v>
      </c>
      <c r="AV328" s="15" t="s">
        <v>221</v>
      </c>
      <c r="AW328" s="15" t="s">
        <v>35</v>
      </c>
      <c r="AX328" s="15" t="s">
        <v>82</v>
      </c>
      <c r="AY328" s="267" t="s">
        <v>215</v>
      </c>
    </row>
    <row r="329" s="2" customFormat="1" ht="37.8" customHeight="1">
      <c r="A329" s="41"/>
      <c r="B329" s="42"/>
      <c r="C329" s="216" t="s">
        <v>587</v>
      </c>
      <c r="D329" s="216" t="s">
        <v>217</v>
      </c>
      <c r="E329" s="217" t="s">
        <v>588</v>
      </c>
      <c r="F329" s="218" t="s">
        <v>589</v>
      </c>
      <c r="G329" s="219" t="s">
        <v>119</v>
      </c>
      <c r="H329" s="220">
        <v>510</v>
      </c>
      <c r="I329" s="221"/>
      <c r="J329" s="222">
        <f>ROUND(I329*H329,2)</f>
        <v>0</v>
      </c>
      <c r="K329" s="218" t="s">
        <v>220</v>
      </c>
      <c r="L329" s="47"/>
      <c r="M329" s="223" t="s">
        <v>21</v>
      </c>
      <c r="N329" s="224" t="s">
        <v>45</v>
      </c>
      <c r="O329" s="87"/>
      <c r="P329" s="225">
        <f>O329*H329</f>
        <v>0</v>
      </c>
      <c r="Q329" s="225">
        <v>0</v>
      </c>
      <c r="R329" s="225">
        <f>Q329*H329</f>
        <v>0</v>
      </c>
      <c r="S329" s="225">
        <v>0</v>
      </c>
      <c r="T329" s="226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7" t="s">
        <v>221</v>
      </c>
      <c r="AT329" s="227" t="s">
        <v>217</v>
      </c>
      <c r="AU329" s="227" t="s">
        <v>84</v>
      </c>
      <c r="AY329" s="20" t="s">
        <v>215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20" t="s">
        <v>82</v>
      </c>
      <c r="BK329" s="228">
        <f>ROUND(I329*H329,2)</f>
        <v>0</v>
      </c>
      <c r="BL329" s="20" t="s">
        <v>221</v>
      </c>
      <c r="BM329" s="227" t="s">
        <v>590</v>
      </c>
    </row>
    <row r="330" s="2" customFormat="1">
      <c r="A330" s="41"/>
      <c r="B330" s="42"/>
      <c r="C330" s="43"/>
      <c r="D330" s="229" t="s">
        <v>223</v>
      </c>
      <c r="E330" s="43"/>
      <c r="F330" s="230" t="s">
        <v>591</v>
      </c>
      <c r="G330" s="43"/>
      <c r="H330" s="43"/>
      <c r="I330" s="231"/>
      <c r="J330" s="43"/>
      <c r="K330" s="43"/>
      <c r="L330" s="47"/>
      <c r="M330" s="232"/>
      <c r="N330" s="233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223</v>
      </c>
      <c r="AU330" s="20" t="s">
        <v>84</v>
      </c>
    </row>
    <row r="331" s="13" customFormat="1">
      <c r="A331" s="13"/>
      <c r="B331" s="234"/>
      <c r="C331" s="235"/>
      <c r="D331" s="236" t="s">
        <v>173</v>
      </c>
      <c r="E331" s="237" t="s">
        <v>21</v>
      </c>
      <c r="F331" s="238" t="s">
        <v>592</v>
      </c>
      <c r="G331" s="235"/>
      <c r="H331" s="239">
        <v>510</v>
      </c>
      <c r="I331" s="240"/>
      <c r="J331" s="235"/>
      <c r="K331" s="235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173</v>
      </c>
      <c r="AU331" s="245" t="s">
        <v>84</v>
      </c>
      <c r="AV331" s="13" t="s">
        <v>84</v>
      </c>
      <c r="AW331" s="13" t="s">
        <v>35</v>
      </c>
      <c r="AX331" s="13" t="s">
        <v>82</v>
      </c>
      <c r="AY331" s="245" t="s">
        <v>215</v>
      </c>
    </row>
    <row r="332" s="2" customFormat="1" ht="33" customHeight="1">
      <c r="A332" s="41"/>
      <c r="B332" s="42"/>
      <c r="C332" s="216" t="s">
        <v>593</v>
      </c>
      <c r="D332" s="216" t="s">
        <v>217</v>
      </c>
      <c r="E332" s="217" t="s">
        <v>594</v>
      </c>
      <c r="F332" s="218" t="s">
        <v>595</v>
      </c>
      <c r="G332" s="219" t="s">
        <v>119</v>
      </c>
      <c r="H332" s="220">
        <v>8.5</v>
      </c>
      <c r="I332" s="221"/>
      <c r="J332" s="222">
        <f>ROUND(I332*H332,2)</f>
        <v>0</v>
      </c>
      <c r="K332" s="218" t="s">
        <v>220</v>
      </c>
      <c r="L332" s="47"/>
      <c r="M332" s="223" t="s">
        <v>21</v>
      </c>
      <c r="N332" s="224" t="s">
        <v>45</v>
      </c>
      <c r="O332" s="87"/>
      <c r="P332" s="225">
        <f>O332*H332</f>
        <v>0</v>
      </c>
      <c r="Q332" s="225">
        <v>0</v>
      </c>
      <c r="R332" s="225">
        <f>Q332*H332</f>
        <v>0</v>
      </c>
      <c r="S332" s="225">
        <v>0</v>
      </c>
      <c r="T332" s="226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7" t="s">
        <v>221</v>
      </c>
      <c r="AT332" s="227" t="s">
        <v>217</v>
      </c>
      <c r="AU332" s="227" t="s">
        <v>84</v>
      </c>
      <c r="AY332" s="20" t="s">
        <v>215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20" t="s">
        <v>82</v>
      </c>
      <c r="BK332" s="228">
        <f>ROUND(I332*H332,2)</f>
        <v>0</v>
      </c>
      <c r="BL332" s="20" t="s">
        <v>221</v>
      </c>
      <c r="BM332" s="227" t="s">
        <v>596</v>
      </c>
    </row>
    <row r="333" s="2" customFormat="1">
      <c r="A333" s="41"/>
      <c r="B333" s="42"/>
      <c r="C333" s="43"/>
      <c r="D333" s="229" t="s">
        <v>223</v>
      </c>
      <c r="E333" s="43"/>
      <c r="F333" s="230" t="s">
        <v>597</v>
      </c>
      <c r="G333" s="43"/>
      <c r="H333" s="43"/>
      <c r="I333" s="231"/>
      <c r="J333" s="43"/>
      <c r="K333" s="43"/>
      <c r="L333" s="47"/>
      <c r="M333" s="232"/>
      <c r="N333" s="23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223</v>
      </c>
      <c r="AU333" s="20" t="s">
        <v>84</v>
      </c>
    </row>
    <row r="334" s="13" customFormat="1">
      <c r="A334" s="13"/>
      <c r="B334" s="234"/>
      <c r="C334" s="235"/>
      <c r="D334" s="236" t="s">
        <v>173</v>
      </c>
      <c r="E334" s="237" t="s">
        <v>21</v>
      </c>
      <c r="F334" s="238" t="s">
        <v>173</v>
      </c>
      <c r="G334" s="235"/>
      <c r="H334" s="239">
        <v>8.5</v>
      </c>
      <c r="I334" s="240"/>
      <c r="J334" s="235"/>
      <c r="K334" s="235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173</v>
      </c>
      <c r="AU334" s="245" t="s">
        <v>84</v>
      </c>
      <c r="AV334" s="13" t="s">
        <v>84</v>
      </c>
      <c r="AW334" s="13" t="s">
        <v>35</v>
      </c>
      <c r="AX334" s="13" t="s">
        <v>82</v>
      </c>
      <c r="AY334" s="245" t="s">
        <v>215</v>
      </c>
    </row>
    <row r="335" s="2" customFormat="1" ht="37.8" customHeight="1">
      <c r="A335" s="41"/>
      <c r="B335" s="42"/>
      <c r="C335" s="216" t="s">
        <v>598</v>
      </c>
      <c r="D335" s="216" t="s">
        <v>217</v>
      </c>
      <c r="E335" s="217" t="s">
        <v>599</v>
      </c>
      <c r="F335" s="218" t="s">
        <v>600</v>
      </c>
      <c r="G335" s="219" t="s">
        <v>108</v>
      </c>
      <c r="H335" s="220">
        <v>14.702</v>
      </c>
      <c r="I335" s="221"/>
      <c r="J335" s="222">
        <f>ROUND(I335*H335,2)</f>
        <v>0</v>
      </c>
      <c r="K335" s="218" t="s">
        <v>220</v>
      </c>
      <c r="L335" s="47"/>
      <c r="M335" s="223" t="s">
        <v>21</v>
      </c>
      <c r="N335" s="224" t="s">
        <v>45</v>
      </c>
      <c r="O335" s="87"/>
      <c r="P335" s="225">
        <f>O335*H335</f>
        <v>0</v>
      </c>
      <c r="Q335" s="225">
        <v>4.0000000000000003E-05</v>
      </c>
      <c r="R335" s="225">
        <f>Q335*H335</f>
        <v>0.00058808000000000005</v>
      </c>
      <c r="S335" s="225">
        <v>0</v>
      </c>
      <c r="T335" s="226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7" t="s">
        <v>221</v>
      </c>
      <c r="AT335" s="227" t="s">
        <v>217</v>
      </c>
      <c r="AU335" s="227" t="s">
        <v>84</v>
      </c>
      <c r="AY335" s="20" t="s">
        <v>215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20" t="s">
        <v>82</v>
      </c>
      <c r="BK335" s="228">
        <f>ROUND(I335*H335,2)</f>
        <v>0</v>
      </c>
      <c r="BL335" s="20" t="s">
        <v>221</v>
      </c>
      <c r="BM335" s="227" t="s">
        <v>601</v>
      </c>
    </row>
    <row r="336" s="2" customFormat="1">
      <c r="A336" s="41"/>
      <c r="B336" s="42"/>
      <c r="C336" s="43"/>
      <c r="D336" s="229" t="s">
        <v>223</v>
      </c>
      <c r="E336" s="43"/>
      <c r="F336" s="230" t="s">
        <v>602</v>
      </c>
      <c r="G336" s="43"/>
      <c r="H336" s="43"/>
      <c r="I336" s="231"/>
      <c r="J336" s="43"/>
      <c r="K336" s="43"/>
      <c r="L336" s="47"/>
      <c r="M336" s="232"/>
      <c r="N336" s="233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223</v>
      </c>
      <c r="AU336" s="20" t="s">
        <v>84</v>
      </c>
    </row>
    <row r="337" s="16" customFormat="1">
      <c r="A337" s="16"/>
      <c r="B337" s="268"/>
      <c r="C337" s="269"/>
      <c r="D337" s="236" t="s">
        <v>173</v>
      </c>
      <c r="E337" s="270" t="s">
        <v>21</v>
      </c>
      <c r="F337" s="271" t="s">
        <v>603</v>
      </c>
      <c r="G337" s="269"/>
      <c r="H337" s="270" t="s">
        <v>21</v>
      </c>
      <c r="I337" s="272"/>
      <c r="J337" s="269"/>
      <c r="K337" s="269"/>
      <c r="L337" s="273"/>
      <c r="M337" s="274"/>
      <c r="N337" s="275"/>
      <c r="O337" s="275"/>
      <c r="P337" s="275"/>
      <c r="Q337" s="275"/>
      <c r="R337" s="275"/>
      <c r="S337" s="275"/>
      <c r="T337" s="27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77" t="s">
        <v>173</v>
      </c>
      <c r="AU337" s="277" t="s">
        <v>84</v>
      </c>
      <c r="AV337" s="16" t="s">
        <v>82</v>
      </c>
      <c r="AW337" s="16" t="s">
        <v>35</v>
      </c>
      <c r="AX337" s="16" t="s">
        <v>74</v>
      </c>
      <c r="AY337" s="277" t="s">
        <v>215</v>
      </c>
    </row>
    <row r="338" s="13" customFormat="1">
      <c r="A338" s="13"/>
      <c r="B338" s="234"/>
      <c r="C338" s="235"/>
      <c r="D338" s="236" t="s">
        <v>173</v>
      </c>
      <c r="E338" s="237" t="s">
        <v>21</v>
      </c>
      <c r="F338" s="238" t="s">
        <v>604</v>
      </c>
      <c r="G338" s="235"/>
      <c r="H338" s="239">
        <v>14.702</v>
      </c>
      <c r="I338" s="240"/>
      <c r="J338" s="235"/>
      <c r="K338" s="235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173</v>
      </c>
      <c r="AU338" s="245" t="s">
        <v>84</v>
      </c>
      <c r="AV338" s="13" t="s">
        <v>84</v>
      </c>
      <c r="AW338" s="13" t="s">
        <v>35</v>
      </c>
      <c r="AX338" s="13" t="s">
        <v>82</v>
      </c>
      <c r="AY338" s="245" t="s">
        <v>215</v>
      </c>
    </row>
    <row r="339" s="2" customFormat="1" ht="24.15" customHeight="1">
      <c r="A339" s="41"/>
      <c r="B339" s="42"/>
      <c r="C339" s="216" t="s">
        <v>605</v>
      </c>
      <c r="D339" s="216" t="s">
        <v>217</v>
      </c>
      <c r="E339" s="217" t="s">
        <v>606</v>
      </c>
      <c r="F339" s="218" t="s">
        <v>607</v>
      </c>
      <c r="G339" s="219" t="s">
        <v>146</v>
      </c>
      <c r="H339" s="220">
        <v>3.7589999999999999</v>
      </c>
      <c r="I339" s="221"/>
      <c r="J339" s="222">
        <f>ROUND(I339*H339,2)</f>
        <v>0</v>
      </c>
      <c r="K339" s="218" t="s">
        <v>220</v>
      </c>
      <c r="L339" s="47"/>
      <c r="M339" s="223" t="s">
        <v>21</v>
      </c>
      <c r="N339" s="224" t="s">
        <v>45</v>
      </c>
      <c r="O339" s="87"/>
      <c r="P339" s="225">
        <f>O339*H339</f>
        <v>0</v>
      </c>
      <c r="Q339" s="225">
        <v>0</v>
      </c>
      <c r="R339" s="225">
        <f>Q339*H339</f>
        <v>0</v>
      </c>
      <c r="S339" s="225">
        <v>2.2000000000000002</v>
      </c>
      <c r="T339" s="226">
        <f>S339*H339</f>
        <v>8.2698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7" t="s">
        <v>221</v>
      </c>
      <c r="AT339" s="227" t="s">
        <v>217</v>
      </c>
      <c r="AU339" s="227" t="s">
        <v>84</v>
      </c>
      <c r="AY339" s="20" t="s">
        <v>215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20" t="s">
        <v>82</v>
      </c>
      <c r="BK339" s="228">
        <f>ROUND(I339*H339,2)</f>
        <v>0</v>
      </c>
      <c r="BL339" s="20" t="s">
        <v>221</v>
      </c>
      <c r="BM339" s="227" t="s">
        <v>608</v>
      </c>
    </row>
    <row r="340" s="2" customFormat="1">
      <c r="A340" s="41"/>
      <c r="B340" s="42"/>
      <c r="C340" s="43"/>
      <c r="D340" s="229" t="s">
        <v>223</v>
      </c>
      <c r="E340" s="43"/>
      <c r="F340" s="230" t="s">
        <v>609</v>
      </c>
      <c r="G340" s="43"/>
      <c r="H340" s="43"/>
      <c r="I340" s="231"/>
      <c r="J340" s="43"/>
      <c r="K340" s="43"/>
      <c r="L340" s="47"/>
      <c r="M340" s="232"/>
      <c r="N340" s="233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223</v>
      </c>
      <c r="AU340" s="20" t="s">
        <v>84</v>
      </c>
    </row>
    <row r="341" s="13" customFormat="1">
      <c r="A341" s="13"/>
      <c r="B341" s="234"/>
      <c r="C341" s="235"/>
      <c r="D341" s="236" t="s">
        <v>173</v>
      </c>
      <c r="E341" s="237" t="s">
        <v>21</v>
      </c>
      <c r="F341" s="238" t="s">
        <v>610</v>
      </c>
      <c r="G341" s="235"/>
      <c r="H341" s="239">
        <v>3.7589999999999999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173</v>
      </c>
      <c r="AU341" s="245" t="s">
        <v>84</v>
      </c>
      <c r="AV341" s="13" t="s">
        <v>84</v>
      </c>
      <c r="AW341" s="13" t="s">
        <v>35</v>
      </c>
      <c r="AX341" s="13" t="s">
        <v>82</v>
      </c>
      <c r="AY341" s="245" t="s">
        <v>215</v>
      </c>
    </row>
    <row r="342" s="2" customFormat="1" ht="24.15" customHeight="1">
      <c r="A342" s="41"/>
      <c r="B342" s="42"/>
      <c r="C342" s="216" t="s">
        <v>611</v>
      </c>
      <c r="D342" s="216" t="s">
        <v>217</v>
      </c>
      <c r="E342" s="217" t="s">
        <v>612</v>
      </c>
      <c r="F342" s="218" t="s">
        <v>613</v>
      </c>
      <c r="G342" s="219" t="s">
        <v>146</v>
      </c>
      <c r="H342" s="220">
        <v>6.0149999999999997</v>
      </c>
      <c r="I342" s="221"/>
      <c r="J342" s="222">
        <f>ROUND(I342*H342,2)</f>
        <v>0</v>
      </c>
      <c r="K342" s="218" t="s">
        <v>220</v>
      </c>
      <c r="L342" s="47"/>
      <c r="M342" s="223" t="s">
        <v>21</v>
      </c>
      <c r="N342" s="224" t="s">
        <v>45</v>
      </c>
      <c r="O342" s="87"/>
      <c r="P342" s="225">
        <f>O342*H342</f>
        <v>0</v>
      </c>
      <c r="Q342" s="225">
        <v>0</v>
      </c>
      <c r="R342" s="225">
        <f>Q342*H342</f>
        <v>0</v>
      </c>
      <c r="S342" s="225">
        <v>2.2000000000000002</v>
      </c>
      <c r="T342" s="226">
        <f>S342*H342</f>
        <v>13.233000000000001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7" t="s">
        <v>221</v>
      </c>
      <c r="AT342" s="227" t="s">
        <v>217</v>
      </c>
      <c r="AU342" s="227" t="s">
        <v>84</v>
      </c>
      <c r="AY342" s="20" t="s">
        <v>215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20" t="s">
        <v>82</v>
      </c>
      <c r="BK342" s="228">
        <f>ROUND(I342*H342,2)</f>
        <v>0</v>
      </c>
      <c r="BL342" s="20" t="s">
        <v>221</v>
      </c>
      <c r="BM342" s="227" t="s">
        <v>614</v>
      </c>
    </row>
    <row r="343" s="2" customFormat="1">
      <c r="A343" s="41"/>
      <c r="B343" s="42"/>
      <c r="C343" s="43"/>
      <c r="D343" s="229" t="s">
        <v>223</v>
      </c>
      <c r="E343" s="43"/>
      <c r="F343" s="230" t="s">
        <v>615</v>
      </c>
      <c r="G343" s="43"/>
      <c r="H343" s="43"/>
      <c r="I343" s="231"/>
      <c r="J343" s="43"/>
      <c r="K343" s="43"/>
      <c r="L343" s="47"/>
      <c r="M343" s="232"/>
      <c r="N343" s="233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223</v>
      </c>
      <c r="AU343" s="20" t="s">
        <v>84</v>
      </c>
    </row>
    <row r="344" s="13" customFormat="1">
      <c r="A344" s="13"/>
      <c r="B344" s="234"/>
      <c r="C344" s="235"/>
      <c r="D344" s="236" t="s">
        <v>173</v>
      </c>
      <c r="E344" s="237" t="s">
        <v>21</v>
      </c>
      <c r="F344" s="238" t="s">
        <v>616</v>
      </c>
      <c r="G344" s="235"/>
      <c r="H344" s="239">
        <v>6.0149999999999997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173</v>
      </c>
      <c r="AU344" s="245" t="s">
        <v>84</v>
      </c>
      <c r="AV344" s="13" t="s">
        <v>84</v>
      </c>
      <c r="AW344" s="13" t="s">
        <v>35</v>
      </c>
      <c r="AX344" s="13" t="s">
        <v>82</v>
      </c>
      <c r="AY344" s="245" t="s">
        <v>215</v>
      </c>
    </row>
    <row r="345" s="2" customFormat="1" ht="24.15" customHeight="1">
      <c r="A345" s="41"/>
      <c r="B345" s="42"/>
      <c r="C345" s="216" t="s">
        <v>617</v>
      </c>
      <c r="D345" s="216" t="s">
        <v>217</v>
      </c>
      <c r="E345" s="217" t="s">
        <v>618</v>
      </c>
      <c r="F345" s="218" t="s">
        <v>619</v>
      </c>
      <c r="G345" s="219" t="s">
        <v>108</v>
      </c>
      <c r="H345" s="220">
        <v>0.32400000000000001</v>
      </c>
      <c r="I345" s="221"/>
      <c r="J345" s="222">
        <f>ROUND(I345*H345,2)</f>
        <v>0</v>
      </c>
      <c r="K345" s="218" t="s">
        <v>220</v>
      </c>
      <c r="L345" s="47"/>
      <c r="M345" s="223" t="s">
        <v>21</v>
      </c>
      <c r="N345" s="224" t="s">
        <v>45</v>
      </c>
      <c r="O345" s="87"/>
      <c r="P345" s="225">
        <f>O345*H345</f>
        <v>0</v>
      </c>
      <c r="Q345" s="225">
        <v>0</v>
      </c>
      <c r="R345" s="225">
        <f>Q345*H345</f>
        <v>0</v>
      </c>
      <c r="S345" s="225">
        <v>0.089999999999999997</v>
      </c>
      <c r="T345" s="226">
        <f>S345*H345</f>
        <v>0.029159999999999998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7" t="s">
        <v>221</v>
      </c>
      <c r="AT345" s="227" t="s">
        <v>217</v>
      </c>
      <c r="AU345" s="227" t="s">
        <v>84</v>
      </c>
      <c r="AY345" s="20" t="s">
        <v>215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20" t="s">
        <v>82</v>
      </c>
      <c r="BK345" s="228">
        <f>ROUND(I345*H345,2)</f>
        <v>0</v>
      </c>
      <c r="BL345" s="20" t="s">
        <v>221</v>
      </c>
      <c r="BM345" s="227" t="s">
        <v>620</v>
      </c>
    </row>
    <row r="346" s="2" customFormat="1">
      <c r="A346" s="41"/>
      <c r="B346" s="42"/>
      <c r="C346" s="43"/>
      <c r="D346" s="229" t="s">
        <v>223</v>
      </c>
      <c r="E346" s="43"/>
      <c r="F346" s="230" t="s">
        <v>621</v>
      </c>
      <c r="G346" s="43"/>
      <c r="H346" s="43"/>
      <c r="I346" s="231"/>
      <c r="J346" s="43"/>
      <c r="K346" s="43"/>
      <c r="L346" s="47"/>
      <c r="M346" s="232"/>
      <c r="N346" s="233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223</v>
      </c>
      <c r="AU346" s="20" t="s">
        <v>84</v>
      </c>
    </row>
    <row r="347" s="16" customFormat="1">
      <c r="A347" s="16"/>
      <c r="B347" s="268"/>
      <c r="C347" s="269"/>
      <c r="D347" s="236" t="s">
        <v>173</v>
      </c>
      <c r="E347" s="270" t="s">
        <v>21</v>
      </c>
      <c r="F347" s="271" t="s">
        <v>478</v>
      </c>
      <c r="G347" s="269"/>
      <c r="H347" s="270" t="s">
        <v>21</v>
      </c>
      <c r="I347" s="272"/>
      <c r="J347" s="269"/>
      <c r="K347" s="269"/>
      <c r="L347" s="273"/>
      <c r="M347" s="274"/>
      <c r="N347" s="275"/>
      <c r="O347" s="275"/>
      <c r="P347" s="275"/>
      <c r="Q347" s="275"/>
      <c r="R347" s="275"/>
      <c r="S347" s="275"/>
      <c r="T347" s="27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77" t="s">
        <v>173</v>
      </c>
      <c r="AU347" s="277" t="s">
        <v>84</v>
      </c>
      <c r="AV347" s="16" t="s">
        <v>82</v>
      </c>
      <c r="AW347" s="16" t="s">
        <v>35</v>
      </c>
      <c r="AX347" s="16" t="s">
        <v>74</v>
      </c>
      <c r="AY347" s="277" t="s">
        <v>215</v>
      </c>
    </row>
    <row r="348" s="13" customFormat="1">
      <c r="A348" s="13"/>
      <c r="B348" s="234"/>
      <c r="C348" s="235"/>
      <c r="D348" s="236" t="s">
        <v>173</v>
      </c>
      <c r="E348" s="237" t="s">
        <v>21</v>
      </c>
      <c r="F348" s="238" t="s">
        <v>479</v>
      </c>
      <c r="G348" s="235"/>
      <c r="H348" s="239">
        <v>0.32400000000000001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173</v>
      </c>
      <c r="AU348" s="245" t="s">
        <v>84</v>
      </c>
      <c r="AV348" s="13" t="s">
        <v>84</v>
      </c>
      <c r="AW348" s="13" t="s">
        <v>35</v>
      </c>
      <c r="AX348" s="13" t="s">
        <v>82</v>
      </c>
      <c r="AY348" s="245" t="s">
        <v>215</v>
      </c>
    </row>
    <row r="349" s="2" customFormat="1" ht="37.8" customHeight="1">
      <c r="A349" s="41"/>
      <c r="B349" s="42"/>
      <c r="C349" s="216" t="s">
        <v>622</v>
      </c>
      <c r="D349" s="216" t="s">
        <v>217</v>
      </c>
      <c r="E349" s="217" t="s">
        <v>623</v>
      </c>
      <c r="F349" s="218" t="s">
        <v>624</v>
      </c>
      <c r="G349" s="219" t="s">
        <v>146</v>
      </c>
      <c r="H349" s="220">
        <v>6.0149999999999997</v>
      </c>
      <c r="I349" s="221"/>
      <c r="J349" s="222">
        <f>ROUND(I349*H349,2)</f>
        <v>0</v>
      </c>
      <c r="K349" s="218" t="s">
        <v>220</v>
      </c>
      <c r="L349" s="47"/>
      <c r="M349" s="223" t="s">
        <v>21</v>
      </c>
      <c r="N349" s="224" t="s">
        <v>45</v>
      </c>
      <c r="O349" s="87"/>
      <c r="P349" s="225">
        <f>O349*H349</f>
        <v>0</v>
      </c>
      <c r="Q349" s="225">
        <v>0</v>
      </c>
      <c r="R349" s="225">
        <f>Q349*H349</f>
        <v>0</v>
      </c>
      <c r="S349" s="225">
        <v>0.029000000000000001</v>
      </c>
      <c r="T349" s="226">
        <f>S349*H349</f>
        <v>0.17443500000000001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7" t="s">
        <v>221</v>
      </c>
      <c r="AT349" s="227" t="s">
        <v>217</v>
      </c>
      <c r="AU349" s="227" t="s">
        <v>84</v>
      </c>
      <c r="AY349" s="20" t="s">
        <v>215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20" t="s">
        <v>82</v>
      </c>
      <c r="BK349" s="228">
        <f>ROUND(I349*H349,2)</f>
        <v>0</v>
      </c>
      <c r="BL349" s="20" t="s">
        <v>221</v>
      </c>
      <c r="BM349" s="227" t="s">
        <v>625</v>
      </c>
    </row>
    <row r="350" s="2" customFormat="1">
      <c r="A350" s="41"/>
      <c r="B350" s="42"/>
      <c r="C350" s="43"/>
      <c r="D350" s="229" t="s">
        <v>223</v>
      </c>
      <c r="E350" s="43"/>
      <c r="F350" s="230" t="s">
        <v>626</v>
      </c>
      <c r="G350" s="43"/>
      <c r="H350" s="43"/>
      <c r="I350" s="231"/>
      <c r="J350" s="43"/>
      <c r="K350" s="43"/>
      <c r="L350" s="47"/>
      <c r="M350" s="232"/>
      <c r="N350" s="233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223</v>
      </c>
      <c r="AU350" s="20" t="s">
        <v>84</v>
      </c>
    </row>
    <row r="351" s="13" customFormat="1">
      <c r="A351" s="13"/>
      <c r="B351" s="234"/>
      <c r="C351" s="235"/>
      <c r="D351" s="236" t="s">
        <v>173</v>
      </c>
      <c r="E351" s="237" t="s">
        <v>21</v>
      </c>
      <c r="F351" s="238" t="s">
        <v>616</v>
      </c>
      <c r="G351" s="235"/>
      <c r="H351" s="239">
        <v>6.0149999999999997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173</v>
      </c>
      <c r="AU351" s="245" t="s">
        <v>84</v>
      </c>
      <c r="AV351" s="13" t="s">
        <v>84</v>
      </c>
      <c r="AW351" s="13" t="s">
        <v>35</v>
      </c>
      <c r="AX351" s="13" t="s">
        <v>82</v>
      </c>
      <c r="AY351" s="245" t="s">
        <v>215</v>
      </c>
    </row>
    <row r="352" s="2" customFormat="1" ht="44.25" customHeight="1">
      <c r="A352" s="41"/>
      <c r="B352" s="42"/>
      <c r="C352" s="216" t="s">
        <v>627</v>
      </c>
      <c r="D352" s="216" t="s">
        <v>217</v>
      </c>
      <c r="E352" s="217" t="s">
        <v>628</v>
      </c>
      <c r="F352" s="218" t="s">
        <v>629</v>
      </c>
      <c r="G352" s="219" t="s">
        <v>108</v>
      </c>
      <c r="H352" s="220">
        <v>37.911999999999999</v>
      </c>
      <c r="I352" s="221"/>
      <c r="J352" s="222">
        <f>ROUND(I352*H352,2)</f>
        <v>0</v>
      </c>
      <c r="K352" s="218" t="s">
        <v>220</v>
      </c>
      <c r="L352" s="47"/>
      <c r="M352" s="223" t="s">
        <v>21</v>
      </c>
      <c r="N352" s="224" t="s">
        <v>45</v>
      </c>
      <c r="O352" s="87"/>
      <c r="P352" s="225">
        <f>O352*H352</f>
        <v>0</v>
      </c>
      <c r="Q352" s="225">
        <v>0</v>
      </c>
      <c r="R352" s="225">
        <f>Q352*H352</f>
        <v>0</v>
      </c>
      <c r="S352" s="225">
        <v>0.035000000000000003</v>
      </c>
      <c r="T352" s="226">
        <f>S352*H352</f>
        <v>1.3269200000000001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7" t="s">
        <v>221</v>
      </c>
      <c r="AT352" s="227" t="s">
        <v>217</v>
      </c>
      <c r="AU352" s="227" t="s">
        <v>84</v>
      </c>
      <c r="AY352" s="20" t="s">
        <v>215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20" t="s">
        <v>82</v>
      </c>
      <c r="BK352" s="228">
        <f>ROUND(I352*H352,2)</f>
        <v>0</v>
      </c>
      <c r="BL352" s="20" t="s">
        <v>221</v>
      </c>
      <c r="BM352" s="227" t="s">
        <v>630</v>
      </c>
    </row>
    <row r="353" s="2" customFormat="1">
      <c r="A353" s="41"/>
      <c r="B353" s="42"/>
      <c r="C353" s="43"/>
      <c r="D353" s="229" t="s">
        <v>223</v>
      </c>
      <c r="E353" s="43"/>
      <c r="F353" s="230" t="s">
        <v>631</v>
      </c>
      <c r="G353" s="43"/>
      <c r="H353" s="43"/>
      <c r="I353" s="231"/>
      <c r="J353" s="43"/>
      <c r="K353" s="43"/>
      <c r="L353" s="47"/>
      <c r="M353" s="232"/>
      <c r="N353" s="23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223</v>
      </c>
      <c r="AU353" s="20" t="s">
        <v>84</v>
      </c>
    </row>
    <row r="354" s="13" customFormat="1">
      <c r="A354" s="13"/>
      <c r="B354" s="234"/>
      <c r="C354" s="235"/>
      <c r="D354" s="236" t="s">
        <v>173</v>
      </c>
      <c r="E354" s="237" t="s">
        <v>21</v>
      </c>
      <c r="F354" s="238" t="s">
        <v>632</v>
      </c>
      <c r="G354" s="235"/>
      <c r="H354" s="239">
        <v>37.911999999999999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173</v>
      </c>
      <c r="AU354" s="245" t="s">
        <v>84</v>
      </c>
      <c r="AV354" s="13" t="s">
        <v>84</v>
      </c>
      <c r="AW354" s="13" t="s">
        <v>35</v>
      </c>
      <c r="AX354" s="13" t="s">
        <v>82</v>
      </c>
      <c r="AY354" s="245" t="s">
        <v>215</v>
      </c>
    </row>
    <row r="355" s="2" customFormat="1" ht="24.15" customHeight="1">
      <c r="A355" s="41"/>
      <c r="B355" s="42"/>
      <c r="C355" s="216" t="s">
        <v>633</v>
      </c>
      <c r="D355" s="216" t="s">
        <v>217</v>
      </c>
      <c r="E355" s="217" t="s">
        <v>634</v>
      </c>
      <c r="F355" s="218" t="s">
        <v>635</v>
      </c>
      <c r="G355" s="219" t="s">
        <v>119</v>
      </c>
      <c r="H355" s="220">
        <v>10.69</v>
      </c>
      <c r="I355" s="221"/>
      <c r="J355" s="222">
        <f>ROUND(I355*H355,2)</f>
        <v>0</v>
      </c>
      <c r="K355" s="218" t="s">
        <v>220</v>
      </c>
      <c r="L355" s="47"/>
      <c r="M355" s="223" t="s">
        <v>21</v>
      </c>
      <c r="N355" s="224" t="s">
        <v>45</v>
      </c>
      <c r="O355" s="87"/>
      <c r="P355" s="225">
        <f>O355*H355</f>
        <v>0</v>
      </c>
      <c r="Q355" s="225">
        <v>0</v>
      </c>
      <c r="R355" s="225">
        <f>Q355*H355</f>
        <v>0</v>
      </c>
      <c r="S355" s="225">
        <v>0.0089999999999999993</v>
      </c>
      <c r="T355" s="226">
        <f>S355*H355</f>
        <v>0.09620999999999999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7" t="s">
        <v>221</v>
      </c>
      <c r="AT355" s="227" t="s">
        <v>217</v>
      </c>
      <c r="AU355" s="227" t="s">
        <v>84</v>
      </c>
      <c r="AY355" s="20" t="s">
        <v>215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20" t="s">
        <v>82</v>
      </c>
      <c r="BK355" s="228">
        <f>ROUND(I355*H355,2)</f>
        <v>0</v>
      </c>
      <c r="BL355" s="20" t="s">
        <v>221</v>
      </c>
      <c r="BM355" s="227" t="s">
        <v>636</v>
      </c>
    </row>
    <row r="356" s="2" customFormat="1">
      <c r="A356" s="41"/>
      <c r="B356" s="42"/>
      <c r="C356" s="43"/>
      <c r="D356" s="229" t="s">
        <v>223</v>
      </c>
      <c r="E356" s="43"/>
      <c r="F356" s="230" t="s">
        <v>637</v>
      </c>
      <c r="G356" s="43"/>
      <c r="H356" s="43"/>
      <c r="I356" s="231"/>
      <c r="J356" s="43"/>
      <c r="K356" s="43"/>
      <c r="L356" s="47"/>
      <c r="M356" s="232"/>
      <c r="N356" s="233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223</v>
      </c>
      <c r="AU356" s="20" t="s">
        <v>84</v>
      </c>
    </row>
    <row r="357" s="13" customFormat="1">
      <c r="A357" s="13"/>
      <c r="B357" s="234"/>
      <c r="C357" s="235"/>
      <c r="D357" s="236" t="s">
        <v>173</v>
      </c>
      <c r="E357" s="237" t="s">
        <v>21</v>
      </c>
      <c r="F357" s="238" t="s">
        <v>638</v>
      </c>
      <c r="G357" s="235"/>
      <c r="H357" s="239">
        <v>10.69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173</v>
      </c>
      <c r="AU357" s="245" t="s">
        <v>84</v>
      </c>
      <c r="AV357" s="13" t="s">
        <v>84</v>
      </c>
      <c r="AW357" s="13" t="s">
        <v>35</v>
      </c>
      <c r="AX357" s="13" t="s">
        <v>82</v>
      </c>
      <c r="AY357" s="245" t="s">
        <v>215</v>
      </c>
    </row>
    <row r="358" s="2" customFormat="1" ht="24.15" customHeight="1">
      <c r="A358" s="41"/>
      <c r="B358" s="42"/>
      <c r="C358" s="216" t="s">
        <v>639</v>
      </c>
      <c r="D358" s="216" t="s">
        <v>217</v>
      </c>
      <c r="E358" s="217" t="s">
        <v>640</v>
      </c>
      <c r="F358" s="218" t="s">
        <v>641</v>
      </c>
      <c r="G358" s="219" t="s">
        <v>119</v>
      </c>
      <c r="H358" s="220">
        <v>11.59</v>
      </c>
      <c r="I358" s="221"/>
      <c r="J358" s="222">
        <f>ROUND(I358*H358,2)</f>
        <v>0</v>
      </c>
      <c r="K358" s="218" t="s">
        <v>21</v>
      </c>
      <c r="L358" s="47"/>
      <c r="M358" s="223" t="s">
        <v>21</v>
      </c>
      <c r="N358" s="224" t="s">
        <v>45</v>
      </c>
      <c r="O358" s="87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7" t="s">
        <v>221</v>
      </c>
      <c r="AT358" s="227" t="s">
        <v>217</v>
      </c>
      <c r="AU358" s="227" t="s">
        <v>84</v>
      </c>
      <c r="AY358" s="20" t="s">
        <v>215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20" t="s">
        <v>82</v>
      </c>
      <c r="BK358" s="228">
        <f>ROUND(I358*H358,2)</f>
        <v>0</v>
      </c>
      <c r="BL358" s="20" t="s">
        <v>221</v>
      </c>
      <c r="BM358" s="227" t="s">
        <v>642</v>
      </c>
    </row>
    <row r="359" s="13" customFormat="1">
      <c r="A359" s="13"/>
      <c r="B359" s="234"/>
      <c r="C359" s="235"/>
      <c r="D359" s="236" t="s">
        <v>173</v>
      </c>
      <c r="E359" s="237" t="s">
        <v>21</v>
      </c>
      <c r="F359" s="238" t="s">
        <v>643</v>
      </c>
      <c r="G359" s="235"/>
      <c r="H359" s="239">
        <v>11.59</v>
      </c>
      <c r="I359" s="240"/>
      <c r="J359" s="235"/>
      <c r="K359" s="235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173</v>
      </c>
      <c r="AU359" s="245" t="s">
        <v>84</v>
      </c>
      <c r="AV359" s="13" t="s">
        <v>84</v>
      </c>
      <c r="AW359" s="13" t="s">
        <v>35</v>
      </c>
      <c r="AX359" s="13" t="s">
        <v>82</v>
      </c>
      <c r="AY359" s="245" t="s">
        <v>215</v>
      </c>
    </row>
    <row r="360" s="2" customFormat="1" ht="37.8" customHeight="1">
      <c r="A360" s="41"/>
      <c r="B360" s="42"/>
      <c r="C360" s="216" t="s">
        <v>644</v>
      </c>
      <c r="D360" s="216" t="s">
        <v>217</v>
      </c>
      <c r="E360" s="217" t="s">
        <v>645</v>
      </c>
      <c r="F360" s="218" t="s">
        <v>646</v>
      </c>
      <c r="G360" s="219" t="s">
        <v>108</v>
      </c>
      <c r="H360" s="220">
        <v>0.28799999999999998</v>
      </c>
      <c r="I360" s="221"/>
      <c r="J360" s="222">
        <f>ROUND(I360*H360,2)</f>
        <v>0</v>
      </c>
      <c r="K360" s="218" t="s">
        <v>220</v>
      </c>
      <c r="L360" s="47"/>
      <c r="M360" s="223" t="s">
        <v>21</v>
      </c>
      <c r="N360" s="224" t="s">
        <v>45</v>
      </c>
      <c r="O360" s="87"/>
      <c r="P360" s="225">
        <f>O360*H360</f>
        <v>0</v>
      </c>
      <c r="Q360" s="225">
        <v>0</v>
      </c>
      <c r="R360" s="225">
        <f>Q360*H360</f>
        <v>0</v>
      </c>
      <c r="S360" s="225">
        <v>0.012999999999999999</v>
      </c>
      <c r="T360" s="226">
        <f>S360*H360</f>
        <v>0.0037439999999999995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7" t="s">
        <v>221</v>
      </c>
      <c r="AT360" s="227" t="s">
        <v>217</v>
      </c>
      <c r="AU360" s="227" t="s">
        <v>84</v>
      </c>
      <c r="AY360" s="20" t="s">
        <v>215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20" t="s">
        <v>82</v>
      </c>
      <c r="BK360" s="228">
        <f>ROUND(I360*H360,2)</f>
        <v>0</v>
      </c>
      <c r="BL360" s="20" t="s">
        <v>221</v>
      </c>
      <c r="BM360" s="227" t="s">
        <v>647</v>
      </c>
    </row>
    <row r="361" s="2" customFormat="1">
      <c r="A361" s="41"/>
      <c r="B361" s="42"/>
      <c r="C361" s="43"/>
      <c r="D361" s="229" t="s">
        <v>223</v>
      </c>
      <c r="E361" s="43"/>
      <c r="F361" s="230" t="s">
        <v>648</v>
      </c>
      <c r="G361" s="43"/>
      <c r="H361" s="43"/>
      <c r="I361" s="231"/>
      <c r="J361" s="43"/>
      <c r="K361" s="43"/>
      <c r="L361" s="47"/>
      <c r="M361" s="232"/>
      <c r="N361" s="233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223</v>
      </c>
      <c r="AU361" s="20" t="s">
        <v>84</v>
      </c>
    </row>
    <row r="362" s="13" customFormat="1">
      <c r="A362" s="13"/>
      <c r="B362" s="234"/>
      <c r="C362" s="235"/>
      <c r="D362" s="236" t="s">
        <v>173</v>
      </c>
      <c r="E362" s="237" t="s">
        <v>21</v>
      </c>
      <c r="F362" s="238" t="s">
        <v>451</v>
      </c>
      <c r="G362" s="235"/>
      <c r="H362" s="239">
        <v>0.28799999999999998</v>
      </c>
      <c r="I362" s="240"/>
      <c r="J362" s="235"/>
      <c r="K362" s="235"/>
      <c r="L362" s="241"/>
      <c r="M362" s="242"/>
      <c r="N362" s="243"/>
      <c r="O362" s="243"/>
      <c r="P362" s="243"/>
      <c r="Q362" s="243"/>
      <c r="R362" s="243"/>
      <c r="S362" s="243"/>
      <c r="T362" s="24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5" t="s">
        <v>173</v>
      </c>
      <c r="AU362" s="245" t="s">
        <v>84</v>
      </c>
      <c r="AV362" s="13" t="s">
        <v>84</v>
      </c>
      <c r="AW362" s="13" t="s">
        <v>35</v>
      </c>
      <c r="AX362" s="13" t="s">
        <v>82</v>
      </c>
      <c r="AY362" s="245" t="s">
        <v>215</v>
      </c>
    </row>
    <row r="363" s="2" customFormat="1" ht="37.8" customHeight="1">
      <c r="A363" s="41"/>
      <c r="B363" s="42"/>
      <c r="C363" s="216" t="s">
        <v>649</v>
      </c>
      <c r="D363" s="216" t="s">
        <v>217</v>
      </c>
      <c r="E363" s="217" t="s">
        <v>650</v>
      </c>
      <c r="F363" s="218" t="s">
        <v>651</v>
      </c>
      <c r="G363" s="219" t="s">
        <v>108</v>
      </c>
      <c r="H363" s="220">
        <v>4.0730000000000004</v>
      </c>
      <c r="I363" s="221"/>
      <c r="J363" s="222">
        <f>ROUND(I363*H363,2)</f>
        <v>0</v>
      </c>
      <c r="K363" s="218" t="s">
        <v>220</v>
      </c>
      <c r="L363" s="47"/>
      <c r="M363" s="223" t="s">
        <v>21</v>
      </c>
      <c r="N363" s="224" t="s">
        <v>45</v>
      </c>
      <c r="O363" s="87"/>
      <c r="P363" s="225">
        <f>O363*H363</f>
        <v>0</v>
      </c>
      <c r="Q363" s="225">
        <v>0</v>
      </c>
      <c r="R363" s="225">
        <f>Q363*H363</f>
        <v>0</v>
      </c>
      <c r="S363" s="225">
        <v>0.014</v>
      </c>
      <c r="T363" s="226">
        <f>S363*H363</f>
        <v>0.05702200000000001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7" t="s">
        <v>221</v>
      </c>
      <c r="AT363" s="227" t="s">
        <v>217</v>
      </c>
      <c r="AU363" s="227" t="s">
        <v>84</v>
      </c>
      <c r="AY363" s="20" t="s">
        <v>215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20" t="s">
        <v>82</v>
      </c>
      <c r="BK363" s="228">
        <f>ROUND(I363*H363,2)</f>
        <v>0</v>
      </c>
      <c r="BL363" s="20" t="s">
        <v>221</v>
      </c>
      <c r="BM363" s="227" t="s">
        <v>652</v>
      </c>
    </row>
    <row r="364" s="2" customFormat="1">
      <c r="A364" s="41"/>
      <c r="B364" s="42"/>
      <c r="C364" s="43"/>
      <c r="D364" s="229" t="s">
        <v>223</v>
      </c>
      <c r="E364" s="43"/>
      <c r="F364" s="230" t="s">
        <v>653</v>
      </c>
      <c r="G364" s="43"/>
      <c r="H364" s="43"/>
      <c r="I364" s="231"/>
      <c r="J364" s="43"/>
      <c r="K364" s="43"/>
      <c r="L364" s="47"/>
      <c r="M364" s="232"/>
      <c r="N364" s="23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223</v>
      </c>
      <c r="AU364" s="20" t="s">
        <v>84</v>
      </c>
    </row>
    <row r="365" s="13" customFormat="1">
      <c r="A365" s="13"/>
      <c r="B365" s="234"/>
      <c r="C365" s="235"/>
      <c r="D365" s="236" t="s">
        <v>173</v>
      </c>
      <c r="E365" s="237" t="s">
        <v>21</v>
      </c>
      <c r="F365" s="238" t="s">
        <v>450</v>
      </c>
      <c r="G365" s="235"/>
      <c r="H365" s="239">
        <v>4.0730000000000004</v>
      </c>
      <c r="I365" s="240"/>
      <c r="J365" s="235"/>
      <c r="K365" s="235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173</v>
      </c>
      <c r="AU365" s="245" t="s">
        <v>84</v>
      </c>
      <c r="AV365" s="13" t="s">
        <v>84</v>
      </c>
      <c r="AW365" s="13" t="s">
        <v>35</v>
      </c>
      <c r="AX365" s="13" t="s">
        <v>82</v>
      </c>
      <c r="AY365" s="245" t="s">
        <v>215</v>
      </c>
    </row>
    <row r="366" s="2" customFormat="1" ht="44.25" customHeight="1">
      <c r="A366" s="41"/>
      <c r="B366" s="42"/>
      <c r="C366" s="216" t="s">
        <v>654</v>
      </c>
      <c r="D366" s="216" t="s">
        <v>217</v>
      </c>
      <c r="E366" s="217" t="s">
        <v>655</v>
      </c>
      <c r="F366" s="218" t="s">
        <v>656</v>
      </c>
      <c r="G366" s="219" t="s">
        <v>119</v>
      </c>
      <c r="H366" s="220">
        <v>0.22</v>
      </c>
      <c r="I366" s="221"/>
      <c r="J366" s="222">
        <f>ROUND(I366*H366,2)</f>
        <v>0</v>
      </c>
      <c r="K366" s="218" t="s">
        <v>220</v>
      </c>
      <c r="L366" s="47"/>
      <c r="M366" s="223" t="s">
        <v>21</v>
      </c>
      <c r="N366" s="224" t="s">
        <v>45</v>
      </c>
      <c r="O366" s="87"/>
      <c r="P366" s="225">
        <f>O366*H366</f>
        <v>0</v>
      </c>
      <c r="Q366" s="225">
        <v>0.0012800000000000001</v>
      </c>
      <c r="R366" s="225">
        <f>Q366*H366</f>
        <v>0.00028160000000000001</v>
      </c>
      <c r="S366" s="225">
        <v>0.021000000000000001</v>
      </c>
      <c r="T366" s="226">
        <f>S366*H366</f>
        <v>0.00462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7" t="s">
        <v>221</v>
      </c>
      <c r="AT366" s="227" t="s">
        <v>217</v>
      </c>
      <c r="AU366" s="227" t="s">
        <v>84</v>
      </c>
      <c r="AY366" s="20" t="s">
        <v>215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20" t="s">
        <v>82</v>
      </c>
      <c r="BK366" s="228">
        <f>ROUND(I366*H366,2)</f>
        <v>0</v>
      </c>
      <c r="BL366" s="20" t="s">
        <v>221</v>
      </c>
      <c r="BM366" s="227" t="s">
        <v>657</v>
      </c>
    </row>
    <row r="367" s="2" customFormat="1">
      <c r="A367" s="41"/>
      <c r="B367" s="42"/>
      <c r="C367" s="43"/>
      <c r="D367" s="229" t="s">
        <v>223</v>
      </c>
      <c r="E367" s="43"/>
      <c r="F367" s="230" t="s">
        <v>658</v>
      </c>
      <c r="G367" s="43"/>
      <c r="H367" s="43"/>
      <c r="I367" s="231"/>
      <c r="J367" s="43"/>
      <c r="K367" s="43"/>
      <c r="L367" s="47"/>
      <c r="M367" s="232"/>
      <c r="N367" s="233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223</v>
      </c>
      <c r="AU367" s="20" t="s">
        <v>84</v>
      </c>
    </row>
    <row r="368" s="16" customFormat="1">
      <c r="A368" s="16"/>
      <c r="B368" s="268"/>
      <c r="C368" s="269"/>
      <c r="D368" s="236" t="s">
        <v>173</v>
      </c>
      <c r="E368" s="270" t="s">
        <v>21</v>
      </c>
      <c r="F368" s="271" t="s">
        <v>659</v>
      </c>
      <c r="G368" s="269"/>
      <c r="H368" s="270" t="s">
        <v>21</v>
      </c>
      <c r="I368" s="272"/>
      <c r="J368" s="269"/>
      <c r="K368" s="269"/>
      <c r="L368" s="273"/>
      <c r="M368" s="274"/>
      <c r="N368" s="275"/>
      <c r="O368" s="275"/>
      <c r="P368" s="275"/>
      <c r="Q368" s="275"/>
      <c r="R368" s="275"/>
      <c r="S368" s="275"/>
      <c r="T368" s="27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77" t="s">
        <v>173</v>
      </c>
      <c r="AU368" s="277" t="s">
        <v>84</v>
      </c>
      <c r="AV368" s="16" t="s">
        <v>82</v>
      </c>
      <c r="AW368" s="16" t="s">
        <v>35</v>
      </c>
      <c r="AX368" s="16" t="s">
        <v>74</v>
      </c>
      <c r="AY368" s="277" t="s">
        <v>215</v>
      </c>
    </row>
    <row r="369" s="13" customFormat="1">
      <c r="A369" s="13"/>
      <c r="B369" s="234"/>
      <c r="C369" s="235"/>
      <c r="D369" s="236" t="s">
        <v>173</v>
      </c>
      <c r="E369" s="237" t="s">
        <v>21</v>
      </c>
      <c r="F369" s="238" t="s">
        <v>660</v>
      </c>
      <c r="G369" s="235"/>
      <c r="H369" s="239">
        <v>0.22</v>
      </c>
      <c r="I369" s="240"/>
      <c r="J369" s="235"/>
      <c r="K369" s="235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173</v>
      </c>
      <c r="AU369" s="245" t="s">
        <v>84</v>
      </c>
      <c r="AV369" s="13" t="s">
        <v>84</v>
      </c>
      <c r="AW369" s="13" t="s">
        <v>35</v>
      </c>
      <c r="AX369" s="13" t="s">
        <v>82</v>
      </c>
      <c r="AY369" s="245" t="s">
        <v>215</v>
      </c>
    </row>
    <row r="370" s="2" customFormat="1" ht="44.25" customHeight="1">
      <c r="A370" s="41"/>
      <c r="B370" s="42"/>
      <c r="C370" s="216" t="s">
        <v>661</v>
      </c>
      <c r="D370" s="216" t="s">
        <v>217</v>
      </c>
      <c r="E370" s="217" t="s">
        <v>662</v>
      </c>
      <c r="F370" s="218" t="s">
        <v>663</v>
      </c>
      <c r="G370" s="219" t="s">
        <v>108</v>
      </c>
      <c r="H370" s="220">
        <v>7.8559999999999999</v>
      </c>
      <c r="I370" s="221"/>
      <c r="J370" s="222">
        <f>ROUND(I370*H370,2)</f>
        <v>0</v>
      </c>
      <c r="K370" s="218" t="s">
        <v>220</v>
      </c>
      <c r="L370" s="47"/>
      <c r="M370" s="223" t="s">
        <v>21</v>
      </c>
      <c r="N370" s="224" t="s">
        <v>45</v>
      </c>
      <c r="O370" s="87"/>
      <c r="P370" s="225">
        <f>O370*H370</f>
        <v>0</v>
      </c>
      <c r="Q370" s="225">
        <v>0</v>
      </c>
      <c r="R370" s="225">
        <f>Q370*H370</f>
        <v>0</v>
      </c>
      <c r="S370" s="225">
        <v>0.016</v>
      </c>
      <c r="T370" s="226">
        <f>S370*H370</f>
        <v>0.125696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7" t="s">
        <v>221</v>
      </c>
      <c r="AT370" s="227" t="s">
        <v>217</v>
      </c>
      <c r="AU370" s="227" t="s">
        <v>84</v>
      </c>
      <c r="AY370" s="20" t="s">
        <v>215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20" t="s">
        <v>82</v>
      </c>
      <c r="BK370" s="228">
        <f>ROUND(I370*H370,2)</f>
        <v>0</v>
      </c>
      <c r="BL370" s="20" t="s">
        <v>221</v>
      </c>
      <c r="BM370" s="227" t="s">
        <v>664</v>
      </c>
    </row>
    <row r="371" s="2" customFormat="1">
      <c r="A371" s="41"/>
      <c r="B371" s="42"/>
      <c r="C371" s="43"/>
      <c r="D371" s="229" t="s">
        <v>223</v>
      </c>
      <c r="E371" s="43"/>
      <c r="F371" s="230" t="s">
        <v>665</v>
      </c>
      <c r="G371" s="43"/>
      <c r="H371" s="43"/>
      <c r="I371" s="231"/>
      <c r="J371" s="43"/>
      <c r="K371" s="43"/>
      <c r="L371" s="47"/>
      <c r="M371" s="232"/>
      <c r="N371" s="233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223</v>
      </c>
      <c r="AU371" s="20" t="s">
        <v>84</v>
      </c>
    </row>
    <row r="372" s="16" customFormat="1">
      <c r="A372" s="16"/>
      <c r="B372" s="268"/>
      <c r="C372" s="269"/>
      <c r="D372" s="236" t="s">
        <v>173</v>
      </c>
      <c r="E372" s="270" t="s">
        <v>21</v>
      </c>
      <c r="F372" s="271" t="s">
        <v>666</v>
      </c>
      <c r="G372" s="269"/>
      <c r="H372" s="270" t="s">
        <v>21</v>
      </c>
      <c r="I372" s="272"/>
      <c r="J372" s="269"/>
      <c r="K372" s="269"/>
      <c r="L372" s="273"/>
      <c r="M372" s="274"/>
      <c r="N372" s="275"/>
      <c r="O372" s="275"/>
      <c r="P372" s="275"/>
      <c r="Q372" s="275"/>
      <c r="R372" s="275"/>
      <c r="S372" s="275"/>
      <c r="T372" s="27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77" t="s">
        <v>173</v>
      </c>
      <c r="AU372" s="277" t="s">
        <v>84</v>
      </c>
      <c r="AV372" s="16" t="s">
        <v>82</v>
      </c>
      <c r="AW372" s="16" t="s">
        <v>35</v>
      </c>
      <c r="AX372" s="16" t="s">
        <v>74</v>
      </c>
      <c r="AY372" s="277" t="s">
        <v>215</v>
      </c>
    </row>
    <row r="373" s="13" customFormat="1">
      <c r="A373" s="13"/>
      <c r="B373" s="234"/>
      <c r="C373" s="235"/>
      <c r="D373" s="236" t="s">
        <v>173</v>
      </c>
      <c r="E373" s="237" t="s">
        <v>21</v>
      </c>
      <c r="F373" s="238" t="s">
        <v>138</v>
      </c>
      <c r="G373" s="235"/>
      <c r="H373" s="239">
        <v>7.8559999999999999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173</v>
      </c>
      <c r="AU373" s="245" t="s">
        <v>84</v>
      </c>
      <c r="AV373" s="13" t="s">
        <v>84</v>
      </c>
      <c r="AW373" s="13" t="s">
        <v>35</v>
      </c>
      <c r="AX373" s="13" t="s">
        <v>82</v>
      </c>
      <c r="AY373" s="245" t="s">
        <v>215</v>
      </c>
    </row>
    <row r="374" s="2" customFormat="1" ht="33" customHeight="1">
      <c r="A374" s="41"/>
      <c r="B374" s="42"/>
      <c r="C374" s="216" t="s">
        <v>667</v>
      </c>
      <c r="D374" s="216" t="s">
        <v>217</v>
      </c>
      <c r="E374" s="217" t="s">
        <v>668</v>
      </c>
      <c r="F374" s="218" t="s">
        <v>669</v>
      </c>
      <c r="G374" s="219" t="s">
        <v>108</v>
      </c>
      <c r="H374" s="220">
        <v>4.4589999999999996</v>
      </c>
      <c r="I374" s="221"/>
      <c r="J374" s="222">
        <f>ROUND(I374*H374,2)</f>
        <v>0</v>
      </c>
      <c r="K374" s="218" t="s">
        <v>220</v>
      </c>
      <c r="L374" s="47"/>
      <c r="M374" s="223" t="s">
        <v>21</v>
      </c>
      <c r="N374" s="224" t="s">
        <v>45</v>
      </c>
      <c r="O374" s="87"/>
      <c r="P374" s="225">
        <f>O374*H374</f>
        <v>0</v>
      </c>
      <c r="Q374" s="225">
        <v>0</v>
      </c>
      <c r="R374" s="225">
        <f>Q374*H374</f>
        <v>0</v>
      </c>
      <c r="S374" s="225">
        <v>0.0025999999999999999</v>
      </c>
      <c r="T374" s="226">
        <f>S374*H374</f>
        <v>0.011593399999999999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7" t="s">
        <v>221</v>
      </c>
      <c r="AT374" s="227" t="s">
        <v>217</v>
      </c>
      <c r="AU374" s="227" t="s">
        <v>84</v>
      </c>
      <c r="AY374" s="20" t="s">
        <v>215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20" t="s">
        <v>82</v>
      </c>
      <c r="BK374" s="228">
        <f>ROUND(I374*H374,2)</f>
        <v>0</v>
      </c>
      <c r="BL374" s="20" t="s">
        <v>221</v>
      </c>
      <c r="BM374" s="227" t="s">
        <v>670</v>
      </c>
    </row>
    <row r="375" s="2" customFormat="1">
      <c r="A375" s="41"/>
      <c r="B375" s="42"/>
      <c r="C375" s="43"/>
      <c r="D375" s="229" t="s">
        <v>223</v>
      </c>
      <c r="E375" s="43"/>
      <c r="F375" s="230" t="s">
        <v>671</v>
      </c>
      <c r="G375" s="43"/>
      <c r="H375" s="43"/>
      <c r="I375" s="231"/>
      <c r="J375" s="43"/>
      <c r="K375" s="43"/>
      <c r="L375" s="47"/>
      <c r="M375" s="232"/>
      <c r="N375" s="233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223</v>
      </c>
      <c r="AU375" s="20" t="s">
        <v>84</v>
      </c>
    </row>
    <row r="376" s="16" customFormat="1">
      <c r="A376" s="16"/>
      <c r="B376" s="268"/>
      <c r="C376" s="269"/>
      <c r="D376" s="236" t="s">
        <v>173</v>
      </c>
      <c r="E376" s="270" t="s">
        <v>21</v>
      </c>
      <c r="F376" s="271" t="s">
        <v>672</v>
      </c>
      <c r="G376" s="269"/>
      <c r="H376" s="270" t="s">
        <v>21</v>
      </c>
      <c r="I376" s="272"/>
      <c r="J376" s="269"/>
      <c r="K376" s="269"/>
      <c r="L376" s="273"/>
      <c r="M376" s="274"/>
      <c r="N376" s="275"/>
      <c r="O376" s="275"/>
      <c r="P376" s="275"/>
      <c r="Q376" s="275"/>
      <c r="R376" s="275"/>
      <c r="S376" s="275"/>
      <c r="T376" s="27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77" t="s">
        <v>173</v>
      </c>
      <c r="AU376" s="277" t="s">
        <v>84</v>
      </c>
      <c r="AV376" s="16" t="s">
        <v>82</v>
      </c>
      <c r="AW376" s="16" t="s">
        <v>35</v>
      </c>
      <c r="AX376" s="16" t="s">
        <v>74</v>
      </c>
      <c r="AY376" s="277" t="s">
        <v>215</v>
      </c>
    </row>
    <row r="377" s="13" customFormat="1">
      <c r="A377" s="13"/>
      <c r="B377" s="234"/>
      <c r="C377" s="235"/>
      <c r="D377" s="236" t="s">
        <v>173</v>
      </c>
      <c r="E377" s="237" t="s">
        <v>21</v>
      </c>
      <c r="F377" s="238" t="s">
        <v>673</v>
      </c>
      <c r="G377" s="235"/>
      <c r="H377" s="239">
        <v>2.8700000000000001</v>
      </c>
      <c r="I377" s="240"/>
      <c r="J377" s="235"/>
      <c r="K377" s="235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173</v>
      </c>
      <c r="AU377" s="245" t="s">
        <v>84</v>
      </c>
      <c r="AV377" s="13" t="s">
        <v>84</v>
      </c>
      <c r="AW377" s="13" t="s">
        <v>35</v>
      </c>
      <c r="AX377" s="13" t="s">
        <v>74</v>
      </c>
      <c r="AY377" s="245" t="s">
        <v>215</v>
      </c>
    </row>
    <row r="378" s="14" customFormat="1">
      <c r="A378" s="14"/>
      <c r="B378" s="246"/>
      <c r="C378" s="247"/>
      <c r="D378" s="236" t="s">
        <v>173</v>
      </c>
      <c r="E378" s="248" t="s">
        <v>121</v>
      </c>
      <c r="F378" s="249" t="s">
        <v>226</v>
      </c>
      <c r="G378" s="247"/>
      <c r="H378" s="250">
        <v>2.8700000000000001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6" t="s">
        <v>173</v>
      </c>
      <c r="AU378" s="256" t="s">
        <v>84</v>
      </c>
      <c r="AV378" s="14" t="s">
        <v>120</v>
      </c>
      <c r="AW378" s="14" t="s">
        <v>35</v>
      </c>
      <c r="AX378" s="14" t="s">
        <v>74</v>
      </c>
      <c r="AY378" s="256" t="s">
        <v>215</v>
      </c>
    </row>
    <row r="379" s="16" customFormat="1">
      <c r="A379" s="16"/>
      <c r="B379" s="268"/>
      <c r="C379" s="269"/>
      <c r="D379" s="236" t="s">
        <v>173</v>
      </c>
      <c r="E379" s="270" t="s">
        <v>21</v>
      </c>
      <c r="F379" s="271" t="s">
        <v>674</v>
      </c>
      <c r="G379" s="269"/>
      <c r="H379" s="270" t="s">
        <v>21</v>
      </c>
      <c r="I379" s="272"/>
      <c r="J379" s="269"/>
      <c r="K379" s="269"/>
      <c r="L379" s="273"/>
      <c r="M379" s="274"/>
      <c r="N379" s="275"/>
      <c r="O379" s="275"/>
      <c r="P379" s="275"/>
      <c r="Q379" s="275"/>
      <c r="R379" s="275"/>
      <c r="S379" s="275"/>
      <c r="T379" s="27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77" t="s">
        <v>173</v>
      </c>
      <c r="AU379" s="277" t="s">
        <v>84</v>
      </c>
      <c r="AV379" s="16" t="s">
        <v>82</v>
      </c>
      <c r="AW379" s="16" t="s">
        <v>35</v>
      </c>
      <c r="AX379" s="16" t="s">
        <v>74</v>
      </c>
      <c r="AY379" s="277" t="s">
        <v>215</v>
      </c>
    </row>
    <row r="380" s="13" customFormat="1">
      <c r="A380" s="13"/>
      <c r="B380" s="234"/>
      <c r="C380" s="235"/>
      <c r="D380" s="236" t="s">
        <v>173</v>
      </c>
      <c r="E380" s="237" t="s">
        <v>21</v>
      </c>
      <c r="F380" s="238" t="s">
        <v>675</v>
      </c>
      <c r="G380" s="235"/>
      <c r="H380" s="239">
        <v>1.589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173</v>
      </c>
      <c r="AU380" s="245" t="s">
        <v>84</v>
      </c>
      <c r="AV380" s="13" t="s">
        <v>84</v>
      </c>
      <c r="AW380" s="13" t="s">
        <v>35</v>
      </c>
      <c r="AX380" s="13" t="s">
        <v>74</v>
      </c>
      <c r="AY380" s="245" t="s">
        <v>215</v>
      </c>
    </row>
    <row r="381" s="14" customFormat="1">
      <c r="A381" s="14"/>
      <c r="B381" s="246"/>
      <c r="C381" s="247"/>
      <c r="D381" s="236" t="s">
        <v>173</v>
      </c>
      <c r="E381" s="248" t="s">
        <v>128</v>
      </c>
      <c r="F381" s="249" t="s">
        <v>226</v>
      </c>
      <c r="G381" s="247"/>
      <c r="H381" s="250">
        <v>1.589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173</v>
      </c>
      <c r="AU381" s="256" t="s">
        <v>84</v>
      </c>
      <c r="AV381" s="14" t="s">
        <v>120</v>
      </c>
      <c r="AW381" s="14" t="s">
        <v>35</v>
      </c>
      <c r="AX381" s="14" t="s">
        <v>74</v>
      </c>
      <c r="AY381" s="256" t="s">
        <v>215</v>
      </c>
    </row>
    <row r="382" s="15" customFormat="1">
      <c r="A382" s="15"/>
      <c r="B382" s="257"/>
      <c r="C382" s="258"/>
      <c r="D382" s="236" t="s">
        <v>173</v>
      </c>
      <c r="E382" s="259" t="s">
        <v>21</v>
      </c>
      <c r="F382" s="260" t="s">
        <v>227</v>
      </c>
      <c r="G382" s="258"/>
      <c r="H382" s="261">
        <v>4.4589999999999996</v>
      </c>
      <c r="I382" s="262"/>
      <c r="J382" s="258"/>
      <c r="K382" s="258"/>
      <c r="L382" s="263"/>
      <c r="M382" s="264"/>
      <c r="N382" s="265"/>
      <c r="O382" s="265"/>
      <c r="P382" s="265"/>
      <c r="Q382" s="265"/>
      <c r="R382" s="265"/>
      <c r="S382" s="265"/>
      <c r="T382" s="266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7" t="s">
        <v>173</v>
      </c>
      <c r="AU382" s="267" t="s">
        <v>84</v>
      </c>
      <c r="AV382" s="15" t="s">
        <v>221</v>
      </c>
      <c r="AW382" s="15" t="s">
        <v>35</v>
      </c>
      <c r="AX382" s="15" t="s">
        <v>82</v>
      </c>
      <c r="AY382" s="267" t="s">
        <v>215</v>
      </c>
    </row>
    <row r="383" s="2" customFormat="1" ht="37.8" customHeight="1">
      <c r="A383" s="41"/>
      <c r="B383" s="42"/>
      <c r="C383" s="216" t="s">
        <v>676</v>
      </c>
      <c r="D383" s="216" t="s">
        <v>217</v>
      </c>
      <c r="E383" s="217" t="s">
        <v>677</v>
      </c>
      <c r="F383" s="218" t="s">
        <v>678</v>
      </c>
      <c r="G383" s="219" t="s">
        <v>108</v>
      </c>
      <c r="H383" s="220">
        <v>0.35999999999999999</v>
      </c>
      <c r="I383" s="221"/>
      <c r="J383" s="222">
        <f>ROUND(I383*H383,2)</f>
        <v>0</v>
      </c>
      <c r="K383" s="218" t="s">
        <v>220</v>
      </c>
      <c r="L383" s="47"/>
      <c r="M383" s="223" t="s">
        <v>21</v>
      </c>
      <c r="N383" s="224" t="s">
        <v>45</v>
      </c>
      <c r="O383" s="87"/>
      <c r="P383" s="225">
        <f>O383*H383</f>
        <v>0</v>
      </c>
      <c r="Q383" s="225">
        <v>0</v>
      </c>
      <c r="R383" s="225">
        <f>Q383*H383</f>
        <v>0</v>
      </c>
      <c r="S383" s="225">
        <v>0.088999999999999996</v>
      </c>
      <c r="T383" s="226">
        <f>S383*H383</f>
        <v>0.032039999999999999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7" t="s">
        <v>221</v>
      </c>
      <c r="AT383" s="227" t="s">
        <v>217</v>
      </c>
      <c r="AU383" s="227" t="s">
        <v>84</v>
      </c>
      <c r="AY383" s="20" t="s">
        <v>215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20" t="s">
        <v>82</v>
      </c>
      <c r="BK383" s="228">
        <f>ROUND(I383*H383,2)</f>
        <v>0</v>
      </c>
      <c r="BL383" s="20" t="s">
        <v>221</v>
      </c>
      <c r="BM383" s="227" t="s">
        <v>679</v>
      </c>
    </row>
    <row r="384" s="2" customFormat="1">
      <c r="A384" s="41"/>
      <c r="B384" s="42"/>
      <c r="C384" s="43"/>
      <c r="D384" s="229" t="s">
        <v>223</v>
      </c>
      <c r="E384" s="43"/>
      <c r="F384" s="230" t="s">
        <v>680</v>
      </c>
      <c r="G384" s="43"/>
      <c r="H384" s="43"/>
      <c r="I384" s="231"/>
      <c r="J384" s="43"/>
      <c r="K384" s="43"/>
      <c r="L384" s="47"/>
      <c r="M384" s="232"/>
      <c r="N384" s="233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223</v>
      </c>
      <c r="AU384" s="20" t="s">
        <v>84</v>
      </c>
    </row>
    <row r="385" s="16" customFormat="1">
      <c r="A385" s="16"/>
      <c r="B385" s="268"/>
      <c r="C385" s="269"/>
      <c r="D385" s="236" t="s">
        <v>173</v>
      </c>
      <c r="E385" s="270" t="s">
        <v>21</v>
      </c>
      <c r="F385" s="271" t="s">
        <v>681</v>
      </c>
      <c r="G385" s="269"/>
      <c r="H385" s="270" t="s">
        <v>21</v>
      </c>
      <c r="I385" s="272"/>
      <c r="J385" s="269"/>
      <c r="K385" s="269"/>
      <c r="L385" s="273"/>
      <c r="M385" s="274"/>
      <c r="N385" s="275"/>
      <c r="O385" s="275"/>
      <c r="P385" s="275"/>
      <c r="Q385" s="275"/>
      <c r="R385" s="275"/>
      <c r="S385" s="275"/>
      <c r="T385" s="27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77" t="s">
        <v>173</v>
      </c>
      <c r="AU385" s="277" t="s">
        <v>84</v>
      </c>
      <c r="AV385" s="16" t="s">
        <v>82</v>
      </c>
      <c r="AW385" s="16" t="s">
        <v>35</v>
      </c>
      <c r="AX385" s="16" t="s">
        <v>74</v>
      </c>
      <c r="AY385" s="277" t="s">
        <v>215</v>
      </c>
    </row>
    <row r="386" s="13" customFormat="1">
      <c r="A386" s="13"/>
      <c r="B386" s="234"/>
      <c r="C386" s="235"/>
      <c r="D386" s="236" t="s">
        <v>173</v>
      </c>
      <c r="E386" s="237" t="s">
        <v>21</v>
      </c>
      <c r="F386" s="238" t="s">
        <v>682</v>
      </c>
      <c r="G386" s="235"/>
      <c r="H386" s="239">
        <v>0.35999999999999999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173</v>
      </c>
      <c r="AU386" s="245" t="s">
        <v>84</v>
      </c>
      <c r="AV386" s="13" t="s">
        <v>84</v>
      </c>
      <c r="AW386" s="13" t="s">
        <v>35</v>
      </c>
      <c r="AX386" s="13" t="s">
        <v>82</v>
      </c>
      <c r="AY386" s="245" t="s">
        <v>215</v>
      </c>
    </row>
    <row r="387" s="2" customFormat="1" ht="76.35" customHeight="1">
      <c r="A387" s="41"/>
      <c r="B387" s="42"/>
      <c r="C387" s="216" t="s">
        <v>683</v>
      </c>
      <c r="D387" s="216" t="s">
        <v>217</v>
      </c>
      <c r="E387" s="217" t="s">
        <v>684</v>
      </c>
      <c r="F387" s="218" t="s">
        <v>685</v>
      </c>
      <c r="G387" s="219" t="s">
        <v>108</v>
      </c>
      <c r="H387" s="220">
        <v>2.7599999999999998</v>
      </c>
      <c r="I387" s="221"/>
      <c r="J387" s="222">
        <f>ROUND(I387*H387,2)</f>
        <v>0</v>
      </c>
      <c r="K387" s="218" t="s">
        <v>220</v>
      </c>
      <c r="L387" s="47"/>
      <c r="M387" s="223" t="s">
        <v>21</v>
      </c>
      <c r="N387" s="224" t="s">
        <v>45</v>
      </c>
      <c r="O387" s="87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7" t="s">
        <v>221</v>
      </c>
      <c r="AT387" s="227" t="s">
        <v>217</v>
      </c>
      <c r="AU387" s="227" t="s">
        <v>84</v>
      </c>
      <c r="AY387" s="20" t="s">
        <v>215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82</v>
      </c>
      <c r="BK387" s="228">
        <f>ROUND(I387*H387,2)</f>
        <v>0</v>
      </c>
      <c r="BL387" s="20" t="s">
        <v>221</v>
      </c>
      <c r="BM387" s="227" t="s">
        <v>686</v>
      </c>
    </row>
    <row r="388" s="2" customFormat="1">
      <c r="A388" s="41"/>
      <c r="B388" s="42"/>
      <c r="C388" s="43"/>
      <c r="D388" s="229" t="s">
        <v>223</v>
      </c>
      <c r="E388" s="43"/>
      <c r="F388" s="230" t="s">
        <v>687</v>
      </c>
      <c r="G388" s="43"/>
      <c r="H388" s="43"/>
      <c r="I388" s="231"/>
      <c r="J388" s="43"/>
      <c r="K388" s="43"/>
      <c r="L388" s="47"/>
      <c r="M388" s="232"/>
      <c r="N388" s="23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223</v>
      </c>
      <c r="AU388" s="20" t="s">
        <v>84</v>
      </c>
    </row>
    <row r="389" s="13" customFormat="1">
      <c r="A389" s="13"/>
      <c r="B389" s="234"/>
      <c r="C389" s="235"/>
      <c r="D389" s="236" t="s">
        <v>173</v>
      </c>
      <c r="E389" s="237" t="s">
        <v>21</v>
      </c>
      <c r="F389" s="238" t="s">
        <v>179</v>
      </c>
      <c r="G389" s="235"/>
      <c r="H389" s="239">
        <v>2.7599999999999998</v>
      </c>
      <c r="I389" s="240"/>
      <c r="J389" s="235"/>
      <c r="K389" s="235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173</v>
      </c>
      <c r="AU389" s="245" t="s">
        <v>84</v>
      </c>
      <c r="AV389" s="13" t="s">
        <v>84</v>
      </c>
      <c r="AW389" s="13" t="s">
        <v>35</v>
      </c>
      <c r="AX389" s="13" t="s">
        <v>82</v>
      </c>
      <c r="AY389" s="245" t="s">
        <v>215</v>
      </c>
    </row>
    <row r="390" s="12" customFormat="1" ht="22.8" customHeight="1">
      <c r="A390" s="12"/>
      <c r="B390" s="200"/>
      <c r="C390" s="201"/>
      <c r="D390" s="202" t="s">
        <v>73</v>
      </c>
      <c r="E390" s="214" t="s">
        <v>688</v>
      </c>
      <c r="F390" s="214" t="s">
        <v>689</v>
      </c>
      <c r="G390" s="201"/>
      <c r="H390" s="201"/>
      <c r="I390" s="204"/>
      <c r="J390" s="215">
        <f>BK390</f>
        <v>0</v>
      </c>
      <c r="K390" s="201"/>
      <c r="L390" s="206"/>
      <c r="M390" s="207"/>
      <c r="N390" s="208"/>
      <c r="O390" s="208"/>
      <c r="P390" s="209">
        <f>SUM(P391:P414)</f>
        <v>0</v>
      </c>
      <c r="Q390" s="208"/>
      <c r="R390" s="209">
        <f>SUM(R391:R414)</f>
        <v>0</v>
      </c>
      <c r="S390" s="208"/>
      <c r="T390" s="210">
        <f>SUM(T391:T414)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1" t="s">
        <v>82</v>
      </c>
      <c r="AT390" s="212" t="s">
        <v>73</v>
      </c>
      <c r="AU390" s="212" t="s">
        <v>82</v>
      </c>
      <c r="AY390" s="211" t="s">
        <v>215</v>
      </c>
      <c r="BK390" s="213">
        <f>SUM(BK391:BK414)</f>
        <v>0</v>
      </c>
    </row>
    <row r="391" s="2" customFormat="1" ht="44.25" customHeight="1">
      <c r="A391" s="41"/>
      <c r="B391" s="42"/>
      <c r="C391" s="216" t="s">
        <v>690</v>
      </c>
      <c r="D391" s="216" t="s">
        <v>217</v>
      </c>
      <c r="E391" s="217" t="s">
        <v>691</v>
      </c>
      <c r="F391" s="218" t="s">
        <v>692</v>
      </c>
      <c r="G391" s="219" t="s">
        <v>258</v>
      </c>
      <c r="H391" s="220">
        <v>25.43</v>
      </c>
      <c r="I391" s="221"/>
      <c r="J391" s="222">
        <f>ROUND(I391*H391,2)</f>
        <v>0</v>
      </c>
      <c r="K391" s="218" t="s">
        <v>220</v>
      </c>
      <c r="L391" s="47"/>
      <c r="M391" s="223" t="s">
        <v>21</v>
      </c>
      <c r="N391" s="224" t="s">
        <v>45</v>
      </c>
      <c r="O391" s="87"/>
      <c r="P391" s="225">
        <f>O391*H391</f>
        <v>0</v>
      </c>
      <c r="Q391" s="225">
        <v>0</v>
      </c>
      <c r="R391" s="225">
        <f>Q391*H391</f>
        <v>0</v>
      </c>
      <c r="S391" s="225">
        <v>0</v>
      </c>
      <c r="T391" s="226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7" t="s">
        <v>221</v>
      </c>
      <c r="AT391" s="227" t="s">
        <v>217</v>
      </c>
      <c r="AU391" s="227" t="s">
        <v>84</v>
      </c>
      <c r="AY391" s="20" t="s">
        <v>215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20" t="s">
        <v>82</v>
      </c>
      <c r="BK391" s="228">
        <f>ROUND(I391*H391,2)</f>
        <v>0</v>
      </c>
      <c r="BL391" s="20" t="s">
        <v>221</v>
      </c>
      <c r="BM391" s="227" t="s">
        <v>693</v>
      </c>
    </row>
    <row r="392" s="2" customFormat="1">
      <c r="A392" s="41"/>
      <c r="B392" s="42"/>
      <c r="C392" s="43"/>
      <c r="D392" s="229" t="s">
        <v>223</v>
      </c>
      <c r="E392" s="43"/>
      <c r="F392" s="230" t="s">
        <v>694</v>
      </c>
      <c r="G392" s="43"/>
      <c r="H392" s="43"/>
      <c r="I392" s="231"/>
      <c r="J392" s="43"/>
      <c r="K392" s="43"/>
      <c r="L392" s="47"/>
      <c r="M392" s="232"/>
      <c r="N392" s="233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223</v>
      </c>
      <c r="AU392" s="20" t="s">
        <v>84</v>
      </c>
    </row>
    <row r="393" s="2" customFormat="1" ht="33" customHeight="1">
      <c r="A393" s="41"/>
      <c r="B393" s="42"/>
      <c r="C393" s="216" t="s">
        <v>695</v>
      </c>
      <c r="D393" s="216" t="s">
        <v>217</v>
      </c>
      <c r="E393" s="217" t="s">
        <v>696</v>
      </c>
      <c r="F393" s="218" t="s">
        <v>697</v>
      </c>
      <c r="G393" s="219" t="s">
        <v>258</v>
      </c>
      <c r="H393" s="220">
        <v>25.43</v>
      </c>
      <c r="I393" s="221"/>
      <c r="J393" s="222">
        <f>ROUND(I393*H393,2)</f>
        <v>0</v>
      </c>
      <c r="K393" s="218" t="s">
        <v>220</v>
      </c>
      <c r="L393" s="47"/>
      <c r="M393" s="223" t="s">
        <v>21</v>
      </c>
      <c r="N393" s="224" t="s">
        <v>45</v>
      </c>
      <c r="O393" s="87"/>
      <c r="P393" s="225">
        <f>O393*H393</f>
        <v>0</v>
      </c>
      <c r="Q393" s="225">
        <v>0</v>
      </c>
      <c r="R393" s="225">
        <f>Q393*H393</f>
        <v>0</v>
      </c>
      <c r="S393" s="225">
        <v>0</v>
      </c>
      <c r="T393" s="226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7" t="s">
        <v>221</v>
      </c>
      <c r="AT393" s="227" t="s">
        <v>217</v>
      </c>
      <c r="AU393" s="227" t="s">
        <v>84</v>
      </c>
      <c r="AY393" s="20" t="s">
        <v>215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20" t="s">
        <v>82</v>
      </c>
      <c r="BK393" s="228">
        <f>ROUND(I393*H393,2)</f>
        <v>0</v>
      </c>
      <c r="BL393" s="20" t="s">
        <v>221</v>
      </c>
      <c r="BM393" s="227" t="s">
        <v>698</v>
      </c>
    </row>
    <row r="394" s="2" customFormat="1">
      <c r="A394" s="41"/>
      <c r="B394" s="42"/>
      <c r="C394" s="43"/>
      <c r="D394" s="229" t="s">
        <v>223</v>
      </c>
      <c r="E394" s="43"/>
      <c r="F394" s="230" t="s">
        <v>699</v>
      </c>
      <c r="G394" s="43"/>
      <c r="H394" s="43"/>
      <c r="I394" s="231"/>
      <c r="J394" s="43"/>
      <c r="K394" s="43"/>
      <c r="L394" s="47"/>
      <c r="M394" s="232"/>
      <c r="N394" s="233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223</v>
      </c>
      <c r="AU394" s="20" t="s">
        <v>84</v>
      </c>
    </row>
    <row r="395" s="2" customFormat="1" ht="44.25" customHeight="1">
      <c r="A395" s="41"/>
      <c r="B395" s="42"/>
      <c r="C395" s="216" t="s">
        <v>700</v>
      </c>
      <c r="D395" s="216" t="s">
        <v>217</v>
      </c>
      <c r="E395" s="217" t="s">
        <v>701</v>
      </c>
      <c r="F395" s="218" t="s">
        <v>702</v>
      </c>
      <c r="G395" s="219" t="s">
        <v>258</v>
      </c>
      <c r="H395" s="220">
        <v>483.17000000000002</v>
      </c>
      <c r="I395" s="221"/>
      <c r="J395" s="222">
        <f>ROUND(I395*H395,2)</f>
        <v>0</v>
      </c>
      <c r="K395" s="218" t="s">
        <v>220</v>
      </c>
      <c r="L395" s="47"/>
      <c r="M395" s="223" t="s">
        <v>21</v>
      </c>
      <c r="N395" s="224" t="s">
        <v>45</v>
      </c>
      <c r="O395" s="87"/>
      <c r="P395" s="225">
        <f>O395*H395</f>
        <v>0</v>
      </c>
      <c r="Q395" s="225">
        <v>0</v>
      </c>
      <c r="R395" s="225">
        <f>Q395*H395</f>
        <v>0</v>
      </c>
      <c r="S395" s="225">
        <v>0</v>
      </c>
      <c r="T395" s="226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7" t="s">
        <v>221</v>
      </c>
      <c r="AT395" s="227" t="s">
        <v>217</v>
      </c>
      <c r="AU395" s="227" t="s">
        <v>84</v>
      </c>
      <c r="AY395" s="20" t="s">
        <v>215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20" t="s">
        <v>82</v>
      </c>
      <c r="BK395" s="228">
        <f>ROUND(I395*H395,2)</f>
        <v>0</v>
      </c>
      <c r="BL395" s="20" t="s">
        <v>221</v>
      </c>
      <c r="BM395" s="227" t="s">
        <v>703</v>
      </c>
    </row>
    <row r="396" s="2" customFormat="1">
      <c r="A396" s="41"/>
      <c r="B396" s="42"/>
      <c r="C396" s="43"/>
      <c r="D396" s="229" t="s">
        <v>223</v>
      </c>
      <c r="E396" s="43"/>
      <c r="F396" s="230" t="s">
        <v>704</v>
      </c>
      <c r="G396" s="43"/>
      <c r="H396" s="43"/>
      <c r="I396" s="231"/>
      <c r="J396" s="43"/>
      <c r="K396" s="43"/>
      <c r="L396" s="47"/>
      <c r="M396" s="232"/>
      <c r="N396" s="233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223</v>
      </c>
      <c r="AU396" s="20" t="s">
        <v>84</v>
      </c>
    </row>
    <row r="397" s="13" customFormat="1">
      <c r="A397" s="13"/>
      <c r="B397" s="234"/>
      <c r="C397" s="235"/>
      <c r="D397" s="236" t="s">
        <v>173</v>
      </c>
      <c r="E397" s="235"/>
      <c r="F397" s="238" t="s">
        <v>705</v>
      </c>
      <c r="G397" s="235"/>
      <c r="H397" s="239">
        <v>483.17000000000002</v>
      </c>
      <c r="I397" s="240"/>
      <c r="J397" s="235"/>
      <c r="K397" s="235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173</v>
      </c>
      <c r="AU397" s="245" t="s">
        <v>84</v>
      </c>
      <c r="AV397" s="13" t="s">
        <v>84</v>
      </c>
      <c r="AW397" s="13" t="s">
        <v>4</v>
      </c>
      <c r="AX397" s="13" t="s">
        <v>82</v>
      </c>
      <c r="AY397" s="245" t="s">
        <v>215</v>
      </c>
    </row>
    <row r="398" s="2" customFormat="1" ht="44.25" customHeight="1">
      <c r="A398" s="41"/>
      <c r="B398" s="42"/>
      <c r="C398" s="216" t="s">
        <v>706</v>
      </c>
      <c r="D398" s="216" t="s">
        <v>217</v>
      </c>
      <c r="E398" s="217" t="s">
        <v>707</v>
      </c>
      <c r="F398" s="218" t="s">
        <v>708</v>
      </c>
      <c r="G398" s="219" t="s">
        <v>258</v>
      </c>
      <c r="H398" s="220">
        <v>8.2989999999999995</v>
      </c>
      <c r="I398" s="221"/>
      <c r="J398" s="222">
        <f>ROUND(I398*H398,2)</f>
        <v>0</v>
      </c>
      <c r="K398" s="218" t="s">
        <v>220</v>
      </c>
      <c r="L398" s="47"/>
      <c r="M398" s="223" t="s">
        <v>21</v>
      </c>
      <c r="N398" s="224" t="s">
        <v>45</v>
      </c>
      <c r="O398" s="87"/>
      <c r="P398" s="225">
        <f>O398*H398</f>
        <v>0</v>
      </c>
      <c r="Q398" s="225">
        <v>0</v>
      </c>
      <c r="R398" s="225">
        <f>Q398*H398</f>
        <v>0</v>
      </c>
      <c r="S398" s="225">
        <v>0</v>
      </c>
      <c r="T398" s="226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7" t="s">
        <v>221</v>
      </c>
      <c r="AT398" s="227" t="s">
        <v>217</v>
      </c>
      <c r="AU398" s="227" t="s">
        <v>84</v>
      </c>
      <c r="AY398" s="20" t="s">
        <v>215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20" t="s">
        <v>82</v>
      </c>
      <c r="BK398" s="228">
        <f>ROUND(I398*H398,2)</f>
        <v>0</v>
      </c>
      <c r="BL398" s="20" t="s">
        <v>221</v>
      </c>
      <c r="BM398" s="227" t="s">
        <v>709</v>
      </c>
    </row>
    <row r="399" s="2" customFormat="1">
      <c r="A399" s="41"/>
      <c r="B399" s="42"/>
      <c r="C399" s="43"/>
      <c r="D399" s="229" t="s">
        <v>223</v>
      </c>
      <c r="E399" s="43"/>
      <c r="F399" s="230" t="s">
        <v>710</v>
      </c>
      <c r="G399" s="43"/>
      <c r="H399" s="43"/>
      <c r="I399" s="231"/>
      <c r="J399" s="43"/>
      <c r="K399" s="43"/>
      <c r="L399" s="47"/>
      <c r="M399" s="232"/>
      <c r="N399" s="233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223</v>
      </c>
      <c r="AU399" s="20" t="s">
        <v>84</v>
      </c>
    </row>
    <row r="400" s="13" customFormat="1">
      <c r="A400" s="13"/>
      <c r="B400" s="234"/>
      <c r="C400" s="235"/>
      <c r="D400" s="236" t="s">
        <v>173</v>
      </c>
      <c r="E400" s="237" t="s">
        <v>21</v>
      </c>
      <c r="F400" s="238" t="s">
        <v>711</v>
      </c>
      <c r="G400" s="235"/>
      <c r="H400" s="239">
        <v>8.2989999999999995</v>
      </c>
      <c r="I400" s="240"/>
      <c r="J400" s="235"/>
      <c r="K400" s="235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173</v>
      </c>
      <c r="AU400" s="245" t="s">
        <v>84</v>
      </c>
      <c r="AV400" s="13" t="s">
        <v>84</v>
      </c>
      <c r="AW400" s="13" t="s">
        <v>35</v>
      </c>
      <c r="AX400" s="13" t="s">
        <v>82</v>
      </c>
      <c r="AY400" s="245" t="s">
        <v>215</v>
      </c>
    </row>
    <row r="401" s="2" customFormat="1" ht="44.25" customHeight="1">
      <c r="A401" s="41"/>
      <c r="B401" s="42"/>
      <c r="C401" s="216" t="s">
        <v>712</v>
      </c>
      <c r="D401" s="216" t="s">
        <v>217</v>
      </c>
      <c r="E401" s="217" t="s">
        <v>713</v>
      </c>
      <c r="F401" s="218" t="s">
        <v>714</v>
      </c>
      <c r="G401" s="219" t="s">
        <v>258</v>
      </c>
      <c r="H401" s="220">
        <v>13.407</v>
      </c>
      <c r="I401" s="221"/>
      <c r="J401" s="222">
        <f>ROUND(I401*H401,2)</f>
        <v>0</v>
      </c>
      <c r="K401" s="218" t="s">
        <v>220</v>
      </c>
      <c r="L401" s="47"/>
      <c r="M401" s="223" t="s">
        <v>21</v>
      </c>
      <c r="N401" s="224" t="s">
        <v>45</v>
      </c>
      <c r="O401" s="87"/>
      <c r="P401" s="225">
        <f>O401*H401</f>
        <v>0</v>
      </c>
      <c r="Q401" s="225">
        <v>0</v>
      </c>
      <c r="R401" s="225">
        <f>Q401*H401</f>
        <v>0</v>
      </c>
      <c r="S401" s="225">
        <v>0</v>
      </c>
      <c r="T401" s="226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7" t="s">
        <v>221</v>
      </c>
      <c r="AT401" s="227" t="s">
        <v>217</v>
      </c>
      <c r="AU401" s="227" t="s">
        <v>84</v>
      </c>
      <c r="AY401" s="20" t="s">
        <v>215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20" t="s">
        <v>82</v>
      </c>
      <c r="BK401" s="228">
        <f>ROUND(I401*H401,2)</f>
        <v>0</v>
      </c>
      <c r="BL401" s="20" t="s">
        <v>221</v>
      </c>
      <c r="BM401" s="227" t="s">
        <v>715</v>
      </c>
    </row>
    <row r="402" s="2" customFormat="1">
      <c r="A402" s="41"/>
      <c r="B402" s="42"/>
      <c r="C402" s="43"/>
      <c r="D402" s="229" t="s">
        <v>223</v>
      </c>
      <c r="E402" s="43"/>
      <c r="F402" s="230" t="s">
        <v>716</v>
      </c>
      <c r="G402" s="43"/>
      <c r="H402" s="43"/>
      <c r="I402" s="231"/>
      <c r="J402" s="43"/>
      <c r="K402" s="43"/>
      <c r="L402" s="47"/>
      <c r="M402" s="232"/>
      <c r="N402" s="233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223</v>
      </c>
      <c r="AU402" s="20" t="s">
        <v>84</v>
      </c>
    </row>
    <row r="403" s="13" customFormat="1">
      <c r="A403" s="13"/>
      <c r="B403" s="234"/>
      <c r="C403" s="235"/>
      <c r="D403" s="236" t="s">
        <v>173</v>
      </c>
      <c r="E403" s="237" t="s">
        <v>21</v>
      </c>
      <c r="F403" s="238" t="s">
        <v>717</v>
      </c>
      <c r="G403" s="235"/>
      <c r="H403" s="239">
        <v>13.407</v>
      </c>
      <c r="I403" s="240"/>
      <c r="J403" s="235"/>
      <c r="K403" s="235"/>
      <c r="L403" s="241"/>
      <c r="M403" s="242"/>
      <c r="N403" s="243"/>
      <c r="O403" s="243"/>
      <c r="P403" s="243"/>
      <c r="Q403" s="243"/>
      <c r="R403" s="243"/>
      <c r="S403" s="243"/>
      <c r="T403" s="24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173</v>
      </c>
      <c r="AU403" s="245" t="s">
        <v>84</v>
      </c>
      <c r="AV403" s="13" t="s">
        <v>84</v>
      </c>
      <c r="AW403" s="13" t="s">
        <v>35</v>
      </c>
      <c r="AX403" s="13" t="s">
        <v>82</v>
      </c>
      <c r="AY403" s="245" t="s">
        <v>215</v>
      </c>
    </row>
    <row r="404" s="2" customFormat="1" ht="55.5" customHeight="1">
      <c r="A404" s="41"/>
      <c r="B404" s="42"/>
      <c r="C404" s="216" t="s">
        <v>718</v>
      </c>
      <c r="D404" s="216" t="s">
        <v>217</v>
      </c>
      <c r="E404" s="217" t="s">
        <v>719</v>
      </c>
      <c r="F404" s="218" t="s">
        <v>720</v>
      </c>
      <c r="G404" s="219" t="s">
        <v>258</v>
      </c>
      <c r="H404" s="220">
        <v>1.4550000000000001</v>
      </c>
      <c r="I404" s="221"/>
      <c r="J404" s="222">
        <f>ROUND(I404*H404,2)</f>
        <v>0</v>
      </c>
      <c r="K404" s="218" t="s">
        <v>220</v>
      </c>
      <c r="L404" s="47"/>
      <c r="M404" s="223" t="s">
        <v>21</v>
      </c>
      <c r="N404" s="224" t="s">
        <v>45</v>
      </c>
      <c r="O404" s="87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7" t="s">
        <v>221</v>
      </c>
      <c r="AT404" s="227" t="s">
        <v>217</v>
      </c>
      <c r="AU404" s="227" t="s">
        <v>84</v>
      </c>
      <c r="AY404" s="20" t="s">
        <v>215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20" t="s">
        <v>82</v>
      </c>
      <c r="BK404" s="228">
        <f>ROUND(I404*H404,2)</f>
        <v>0</v>
      </c>
      <c r="BL404" s="20" t="s">
        <v>221</v>
      </c>
      <c r="BM404" s="227" t="s">
        <v>721</v>
      </c>
    </row>
    <row r="405" s="2" customFormat="1">
      <c r="A405" s="41"/>
      <c r="B405" s="42"/>
      <c r="C405" s="43"/>
      <c r="D405" s="229" t="s">
        <v>223</v>
      </c>
      <c r="E405" s="43"/>
      <c r="F405" s="230" t="s">
        <v>722</v>
      </c>
      <c r="G405" s="43"/>
      <c r="H405" s="43"/>
      <c r="I405" s="231"/>
      <c r="J405" s="43"/>
      <c r="K405" s="43"/>
      <c r="L405" s="47"/>
      <c r="M405" s="232"/>
      <c r="N405" s="233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223</v>
      </c>
      <c r="AU405" s="20" t="s">
        <v>84</v>
      </c>
    </row>
    <row r="406" s="13" customFormat="1">
      <c r="A406" s="13"/>
      <c r="B406" s="234"/>
      <c r="C406" s="235"/>
      <c r="D406" s="236" t="s">
        <v>173</v>
      </c>
      <c r="E406" s="237" t="s">
        <v>21</v>
      </c>
      <c r="F406" s="238" t="s">
        <v>723</v>
      </c>
      <c r="G406" s="235"/>
      <c r="H406" s="239">
        <v>1.4550000000000001</v>
      </c>
      <c r="I406" s="240"/>
      <c r="J406" s="235"/>
      <c r="K406" s="235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173</v>
      </c>
      <c r="AU406" s="245" t="s">
        <v>84</v>
      </c>
      <c r="AV406" s="13" t="s">
        <v>84</v>
      </c>
      <c r="AW406" s="13" t="s">
        <v>35</v>
      </c>
      <c r="AX406" s="13" t="s">
        <v>82</v>
      </c>
      <c r="AY406" s="245" t="s">
        <v>215</v>
      </c>
    </row>
    <row r="407" s="2" customFormat="1" ht="44.25" customHeight="1">
      <c r="A407" s="41"/>
      <c r="B407" s="42"/>
      <c r="C407" s="216" t="s">
        <v>724</v>
      </c>
      <c r="D407" s="216" t="s">
        <v>217</v>
      </c>
      <c r="E407" s="217" t="s">
        <v>725</v>
      </c>
      <c r="F407" s="218" t="s">
        <v>726</v>
      </c>
      <c r="G407" s="219" t="s">
        <v>258</v>
      </c>
      <c r="H407" s="220">
        <v>0.39300000000000002</v>
      </c>
      <c r="I407" s="221"/>
      <c r="J407" s="222">
        <f>ROUND(I407*H407,2)</f>
        <v>0</v>
      </c>
      <c r="K407" s="218" t="s">
        <v>220</v>
      </c>
      <c r="L407" s="47"/>
      <c r="M407" s="223" t="s">
        <v>21</v>
      </c>
      <c r="N407" s="224" t="s">
        <v>45</v>
      </c>
      <c r="O407" s="87"/>
      <c r="P407" s="225">
        <f>O407*H407</f>
        <v>0</v>
      </c>
      <c r="Q407" s="225">
        <v>0</v>
      </c>
      <c r="R407" s="225">
        <f>Q407*H407</f>
        <v>0</v>
      </c>
      <c r="S407" s="225">
        <v>0</v>
      </c>
      <c r="T407" s="226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7" t="s">
        <v>221</v>
      </c>
      <c r="AT407" s="227" t="s">
        <v>217</v>
      </c>
      <c r="AU407" s="227" t="s">
        <v>84</v>
      </c>
      <c r="AY407" s="20" t="s">
        <v>215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20" t="s">
        <v>82</v>
      </c>
      <c r="BK407" s="228">
        <f>ROUND(I407*H407,2)</f>
        <v>0</v>
      </c>
      <c r="BL407" s="20" t="s">
        <v>221</v>
      </c>
      <c r="BM407" s="227" t="s">
        <v>727</v>
      </c>
    </row>
    <row r="408" s="2" customFormat="1">
      <c r="A408" s="41"/>
      <c r="B408" s="42"/>
      <c r="C408" s="43"/>
      <c r="D408" s="229" t="s">
        <v>223</v>
      </c>
      <c r="E408" s="43"/>
      <c r="F408" s="230" t="s">
        <v>728</v>
      </c>
      <c r="G408" s="43"/>
      <c r="H408" s="43"/>
      <c r="I408" s="231"/>
      <c r="J408" s="43"/>
      <c r="K408" s="43"/>
      <c r="L408" s="47"/>
      <c r="M408" s="232"/>
      <c r="N408" s="233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223</v>
      </c>
      <c r="AU408" s="20" t="s">
        <v>84</v>
      </c>
    </row>
    <row r="409" s="13" customFormat="1">
      <c r="A409" s="13"/>
      <c r="B409" s="234"/>
      <c r="C409" s="235"/>
      <c r="D409" s="236" t="s">
        <v>173</v>
      </c>
      <c r="E409" s="237" t="s">
        <v>21</v>
      </c>
      <c r="F409" s="238" t="s">
        <v>729</v>
      </c>
      <c r="G409" s="235"/>
      <c r="H409" s="239">
        <v>0.39300000000000002</v>
      </c>
      <c r="I409" s="240"/>
      <c r="J409" s="235"/>
      <c r="K409" s="235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173</v>
      </c>
      <c r="AU409" s="245" t="s">
        <v>84</v>
      </c>
      <c r="AV409" s="13" t="s">
        <v>84</v>
      </c>
      <c r="AW409" s="13" t="s">
        <v>35</v>
      </c>
      <c r="AX409" s="13" t="s">
        <v>82</v>
      </c>
      <c r="AY409" s="245" t="s">
        <v>215</v>
      </c>
    </row>
    <row r="410" s="2" customFormat="1" ht="44.25" customHeight="1">
      <c r="A410" s="41"/>
      <c r="B410" s="42"/>
      <c r="C410" s="216" t="s">
        <v>730</v>
      </c>
      <c r="D410" s="216" t="s">
        <v>217</v>
      </c>
      <c r="E410" s="217" t="s">
        <v>731</v>
      </c>
      <c r="F410" s="218" t="s">
        <v>732</v>
      </c>
      <c r="G410" s="219" t="s">
        <v>258</v>
      </c>
      <c r="H410" s="220">
        <v>0.89400000000000002</v>
      </c>
      <c r="I410" s="221"/>
      <c r="J410" s="222">
        <f>ROUND(I410*H410,2)</f>
        <v>0</v>
      </c>
      <c r="K410" s="218" t="s">
        <v>220</v>
      </c>
      <c r="L410" s="47"/>
      <c r="M410" s="223" t="s">
        <v>21</v>
      </c>
      <c r="N410" s="224" t="s">
        <v>45</v>
      </c>
      <c r="O410" s="87"/>
      <c r="P410" s="225">
        <f>O410*H410</f>
        <v>0</v>
      </c>
      <c r="Q410" s="225">
        <v>0</v>
      </c>
      <c r="R410" s="225">
        <f>Q410*H410</f>
        <v>0</v>
      </c>
      <c r="S410" s="225">
        <v>0</v>
      </c>
      <c r="T410" s="226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7" t="s">
        <v>221</v>
      </c>
      <c r="AT410" s="227" t="s">
        <v>217</v>
      </c>
      <c r="AU410" s="227" t="s">
        <v>84</v>
      </c>
      <c r="AY410" s="20" t="s">
        <v>215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20" t="s">
        <v>82</v>
      </c>
      <c r="BK410" s="228">
        <f>ROUND(I410*H410,2)</f>
        <v>0</v>
      </c>
      <c r="BL410" s="20" t="s">
        <v>221</v>
      </c>
      <c r="BM410" s="227" t="s">
        <v>733</v>
      </c>
    </row>
    <row r="411" s="2" customFormat="1">
      <c r="A411" s="41"/>
      <c r="B411" s="42"/>
      <c r="C411" s="43"/>
      <c r="D411" s="229" t="s">
        <v>223</v>
      </c>
      <c r="E411" s="43"/>
      <c r="F411" s="230" t="s">
        <v>734</v>
      </c>
      <c r="G411" s="43"/>
      <c r="H411" s="43"/>
      <c r="I411" s="231"/>
      <c r="J411" s="43"/>
      <c r="K411" s="43"/>
      <c r="L411" s="47"/>
      <c r="M411" s="232"/>
      <c r="N411" s="233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223</v>
      </c>
      <c r="AU411" s="20" t="s">
        <v>84</v>
      </c>
    </row>
    <row r="412" s="13" customFormat="1">
      <c r="A412" s="13"/>
      <c r="B412" s="234"/>
      <c r="C412" s="235"/>
      <c r="D412" s="236" t="s">
        <v>173</v>
      </c>
      <c r="E412" s="237" t="s">
        <v>21</v>
      </c>
      <c r="F412" s="238" t="s">
        <v>735</v>
      </c>
      <c r="G412" s="235"/>
      <c r="H412" s="239">
        <v>0.89400000000000002</v>
      </c>
      <c r="I412" s="240"/>
      <c r="J412" s="235"/>
      <c r="K412" s="235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173</v>
      </c>
      <c r="AU412" s="245" t="s">
        <v>84</v>
      </c>
      <c r="AV412" s="13" t="s">
        <v>84</v>
      </c>
      <c r="AW412" s="13" t="s">
        <v>35</v>
      </c>
      <c r="AX412" s="13" t="s">
        <v>82</v>
      </c>
      <c r="AY412" s="245" t="s">
        <v>215</v>
      </c>
    </row>
    <row r="413" s="2" customFormat="1" ht="44.25" customHeight="1">
      <c r="A413" s="41"/>
      <c r="B413" s="42"/>
      <c r="C413" s="216" t="s">
        <v>736</v>
      </c>
      <c r="D413" s="216" t="s">
        <v>217</v>
      </c>
      <c r="E413" s="217" t="s">
        <v>737</v>
      </c>
      <c r="F413" s="218" t="s">
        <v>738</v>
      </c>
      <c r="G413" s="219" t="s">
        <v>258</v>
      </c>
      <c r="H413" s="220">
        <v>0.21099999999999999</v>
      </c>
      <c r="I413" s="221"/>
      <c r="J413" s="222">
        <f>ROUND(I413*H413,2)</f>
        <v>0</v>
      </c>
      <c r="K413" s="218" t="s">
        <v>220</v>
      </c>
      <c r="L413" s="47"/>
      <c r="M413" s="223" t="s">
        <v>21</v>
      </c>
      <c r="N413" s="224" t="s">
        <v>45</v>
      </c>
      <c r="O413" s="87"/>
      <c r="P413" s="225">
        <f>O413*H413</f>
        <v>0</v>
      </c>
      <c r="Q413" s="225">
        <v>0</v>
      </c>
      <c r="R413" s="225">
        <f>Q413*H413</f>
        <v>0</v>
      </c>
      <c r="S413" s="225">
        <v>0</v>
      </c>
      <c r="T413" s="226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7" t="s">
        <v>221</v>
      </c>
      <c r="AT413" s="227" t="s">
        <v>217</v>
      </c>
      <c r="AU413" s="227" t="s">
        <v>84</v>
      </c>
      <c r="AY413" s="20" t="s">
        <v>215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82</v>
      </c>
      <c r="BK413" s="228">
        <f>ROUND(I413*H413,2)</f>
        <v>0</v>
      </c>
      <c r="BL413" s="20" t="s">
        <v>221</v>
      </c>
      <c r="BM413" s="227" t="s">
        <v>739</v>
      </c>
    </row>
    <row r="414" s="2" customFormat="1">
      <c r="A414" s="41"/>
      <c r="B414" s="42"/>
      <c r="C414" s="43"/>
      <c r="D414" s="229" t="s">
        <v>223</v>
      </c>
      <c r="E414" s="43"/>
      <c r="F414" s="230" t="s">
        <v>740</v>
      </c>
      <c r="G414" s="43"/>
      <c r="H414" s="43"/>
      <c r="I414" s="231"/>
      <c r="J414" s="43"/>
      <c r="K414" s="43"/>
      <c r="L414" s="47"/>
      <c r="M414" s="232"/>
      <c r="N414" s="233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223</v>
      </c>
      <c r="AU414" s="20" t="s">
        <v>84</v>
      </c>
    </row>
    <row r="415" s="12" customFormat="1" ht="22.8" customHeight="1">
      <c r="A415" s="12"/>
      <c r="B415" s="200"/>
      <c r="C415" s="201"/>
      <c r="D415" s="202" t="s">
        <v>73</v>
      </c>
      <c r="E415" s="214" t="s">
        <v>741</v>
      </c>
      <c r="F415" s="214" t="s">
        <v>742</v>
      </c>
      <c r="G415" s="201"/>
      <c r="H415" s="201"/>
      <c r="I415" s="204"/>
      <c r="J415" s="215">
        <f>BK415</f>
        <v>0</v>
      </c>
      <c r="K415" s="201"/>
      <c r="L415" s="206"/>
      <c r="M415" s="207"/>
      <c r="N415" s="208"/>
      <c r="O415" s="208"/>
      <c r="P415" s="209">
        <f>SUM(P416:P417)</f>
        <v>0</v>
      </c>
      <c r="Q415" s="208"/>
      <c r="R415" s="209">
        <f>SUM(R416:R417)</f>
        <v>0</v>
      </c>
      <c r="S415" s="208"/>
      <c r="T415" s="210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1" t="s">
        <v>82</v>
      </c>
      <c r="AT415" s="212" t="s">
        <v>73</v>
      </c>
      <c r="AU415" s="212" t="s">
        <v>82</v>
      </c>
      <c r="AY415" s="211" t="s">
        <v>215</v>
      </c>
      <c r="BK415" s="213">
        <f>SUM(BK416:BK417)</f>
        <v>0</v>
      </c>
    </row>
    <row r="416" s="2" customFormat="1" ht="66.75" customHeight="1">
      <c r="A416" s="41"/>
      <c r="B416" s="42"/>
      <c r="C416" s="216" t="s">
        <v>743</v>
      </c>
      <c r="D416" s="216" t="s">
        <v>217</v>
      </c>
      <c r="E416" s="217" t="s">
        <v>744</v>
      </c>
      <c r="F416" s="218" t="s">
        <v>745</v>
      </c>
      <c r="G416" s="219" t="s">
        <v>258</v>
      </c>
      <c r="H416" s="220">
        <v>15.773</v>
      </c>
      <c r="I416" s="221"/>
      <c r="J416" s="222">
        <f>ROUND(I416*H416,2)</f>
        <v>0</v>
      </c>
      <c r="K416" s="218" t="s">
        <v>220</v>
      </c>
      <c r="L416" s="47"/>
      <c r="M416" s="223" t="s">
        <v>21</v>
      </c>
      <c r="N416" s="224" t="s">
        <v>45</v>
      </c>
      <c r="O416" s="87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7" t="s">
        <v>221</v>
      </c>
      <c r="AT416" s="227" t="s">
        <v>217</v>
      </c>
      <c r="AU416" s="227" t="s">
        <v>84</v>
      </c>
      <c r="AY416" s="20" t="s">
        <v>215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20" t="s">
        <v>82</v>
      </c>
      <c r="BK416" s="228">
        <f>ROUND(I416*H416,2)</f>
        <v>0</v>
      </c>
      <c r="BL416" s="20" t="s">
        <v>221</v>
      </c>
      <c r="BM416" s="227" t="s">
        <v>746</v>
      </c>
    </row>
    <row r="417" s="2" customFormat="1">
      <c r="A417" s="41"/>
      <c r="B417" s="42"/>
      <c r="C417" s="43"/>
      <c r="D417" s="229" t="s">
        <v>223</v>
      </c>
      <c r="E417" s="43"/>
      <c r="F417" s="230" t="s">
        <v>747</v>
      </c>
      <c r="G417" s="43"/>
      <c r="H417" s="43"/>
      <c r="I417" s="231"/>
      <c r="J417" s="43"/>
      <c r="K417" s="43"/>
      <c r="L417" s="47"/>
      <c r="M417" s="232"/>
      <c r="N417" s="233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223</v>
      </c>
      <c r="AU417" s="20" t="s">
        <v>84</v>
      </c>
    </row>
    <row r="418" s="12" customFormat="1" ht="25.92" customHeight="1">
      <c r="A418" s="12"/>
      <c r="B418" s="200"/>
      <c r="C418" s="201"/>
      <c r="D418" s="202" t="s">
        <v>73</v>
      </c>
      <c r="E418" s="203" t="s">
        <v>748</v>
      </c>
      <c r="F418" s="203" t="s">
        <v>749</v>
      </c>
      <c r="G418" s="201"/>
      <c r="H418" s="201"/>
      <c r="I418" s="204"/>
      <c r="J418" s="205">
        <f>BK418</f>
        <v>0</v>
      </c>
      <c r="K418" s="201"/>
      <c r="L418" s="206"/>
      <c r="M418" s="207"/>
      <c r="N418" s="208"/>
      <c r="O418" s="208"/>
      <c r="P418" s="209">
        <f>P419+P533+P551+P557</f>
        <v>0</v>
      </c>
      <c r="Q418" s="208"/>
      <c r="R418" s="209">
        <f>R419+R533+R551+R557</f>
        <v>2.3767887643000005</v>
      </c>
      <c r="S418" s="208"/>
      <c r="T418" s="210">
        <f>T419+T533+T551+T557</f>
        <v>1.1594055200000002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1" t="s">
        <v>84</v>
      </c>
      <c r="AT418" s="212" t="s">
        <v>73</v>
      </c>
      <c r="AU418" s="212" t="s">
        <v>74</v>
      </c>
      <c r="AY418" s="211" t="s">
        <v>215</v>
      </c>
      <c r="BK418" s="213">
        <f>BK419+BK533+BK551+BK557</f>
        <v>0</v>
      </c>
    </row>
    <row r="419" s="12" customFormat="1" ht="22.8" customHeight="1">
      <c r="A419" s="12"/>
      <c r="B419" s="200"/>
      <c r="C419" s="201"/>
      <c r="D419" s="202" t="s">
        <v>73</v>
      </c>
      <c r="E419" s="214" t="s">
        <v>750</v>
      </c>
      <c r="F419" s="214" t="s">
        <v>751</v>
      </c>
      <c r="G419" s="201"/>
      <c r="H419" s="201"/>
      <c r="I419" s="204"/>
      <c r="J419" s="215">
        <f>BK419</f>
        <v>0</v>
      </c>
      <c r="K419" s="201"/>
      <c r="L419" s="206"/>
      <c r="M419" s="207"/>
      <c r="N419" s="208"/>
      <c r="O419" s="208"/>
      <c r="P419" s="209">
        <f>SUM(P420:P532)</f>
        <v>0</v>
      </c>
      <c r="Q419" s="208"/>
      <c r="R419" s="209">
        <f>SUM(R420:R532)</f>
        <v>1.4624016000000002</v>
      </c>
      <c r="S419" s="208"/>
      <c r="T419" s="210">
        <f>SUM(T420:T532)</f>
        <v>0.89414752000000008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1" t="s">
        <v>84</v>
      </c>
      <c r="AT419" s="212" t="s">
        <v>73</v>
      </c>
      <c r="AU419" s="212" t="s">
        <v>82</v>
      </c>
      <c r="AY419" s="211" t="s">
        <v>215</v>
      </c>
      <c r="BK419" s="213">
        <f>SUM(BK420:BK532)</f>
        <v>0</v>
      </c>
    </row>
    <row r="420" s="2" customFormat="1" ht="37.8" customHeight="1">
      <c r="A420" s="41"/>
      <c r="B420" s="42"/>
      <c r="C420" s="216" t="s">
        <v>752</v>
      </c>
      <c r="D420" s="216" t="s">
        <v>217</v>
      </c>
      <c r="E420" s="217" t="s">
        <v>753</v>
      </c>
      <c r="F420" s="218" t="s">
        <v>754</v>
      </c>
      <c r="G420" s="219" t="s">
        <v>108</v>
      </c>
      <c r="H420" s="220">
        <v>37.591999999999999</v>
      </c>
      <c r="I420" s="221"/>
      <c r="J420" s="222">
        <f>ROUND(I420*H420,2)</f>
        <v>0</v>
      </c>
      <c r="K420" s="218" t="s">
        <v>220</v>
      </c>
      <c r="L420" s="47"/>
      <c r="M420" s="223" t="s">
        <v>21</v>
      </c>
      <c r="N420" s="224" t="s">
        <v>45</v>
      </c>
      <c r="O420" s="87"/>
      <c r="P420" s="225">
        <f>O420*H420</f>
        <v>0</v>
      </c>
      <c r="Q420" s="225">
        <v>0</v>
      </c>
      <c r="R420" s="225">
        <f>Q420*H420</f>
        <v>0</v>
      </c>
      <c r="S420" s="225">
        <v>0.002</v>
      </c>
      <c r="T420" s="226">
        <f>S420*H420</f>
        <v>0.075184000000000001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7" t="s">
        <v>318</v>
      </c>
      <c r="AT420" s="227" t="s">
        <v>217</v>
      </c>
      <c r="AU420" s="227" t="s">
        <v>84</v>
      </c>
      <c r="AY420" s="20" t="s">
        <v>215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20" t="s">
        <v>82</v>
      </c>
      <c r="BK420" s="228">
        <f>ROUND(I420*H420,2)</f>
        <v>0</v>
      </c>
      <c r="BL420" s="20" t="s">
        <v>318</v>
      </c>
      <c r="BM420" s="227" t="s">
        <v>755</v>
      </c>
    </row>
    <row r="421" s="2" customFormat="1">
      <c r="A421" s="41"/>
      <c r="B421" s="42"/>
      <c r="C421" s="43"/>
      <c r="D421" s="229" t="s">
        <v>223</v>
      </c>
      <c r="E421" s="43"/>
      <c r="F421" s="230" t="s">
        <v>756</v>
      </c>
      <c r="G421" s="43"/>
      <c r="H421" s="43"/>
      <c r="I421" s="231"/>
      <c r="J421" s="43"/>
      <c r="K421" s="43"/>
      <c r="L421" s="47"/>
      <c r="M421" s="232"/>
      <c r="N421" s="233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223</v>
      </c>
      <c r="AU421" s="20" t="s">
        <v>84</v>
      </c>
    </row>
    <row r="422" s="13" customFormat="1">
      <c r="A422" s="13"/>
      <c r="B422" s="234"/>
      <c r="C422" s="235"/>
      <c r="D422" s="236" t="s">
        <v>173</v>
      </c>
      <c r="E422" s="237" t="s">
        <v>21</v>
      </c>
      <c r="F422" s="238" t="s">
        <v>114</v>
      </c>
      <c r="G422" s="235"/>
      <c r="H422" s="239">
        <v>37.591999999999999</v>
      </c>
      <c r="I422" s="240"/>
      <c r="J422" s="235"/>
      <c r="K422" s="235"/>
      <c r="L422" s="241"/>
      <c r="M422" s="242"/>
      <c r="N422" s="243"/>
      <c r="O422" s="243"/>
      <c r="P422" s="243"/>
      <c r="Q422" s="243"/>
      <c r="R422" s="243"/>
      <c r="S422" s="243"/>
      <c r="T422" s="24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5" t="s">
        <v>173</v>
      </c>
      <c r="AU422" s="245" t="s">
        <v>84</v>
      </c>
      <c r="AV422" s="13" t="s">
        <v>84</v>
      </c>
      <c r="AW422" s="13" t="s">
        <v>35</v>
      </c>
      <c r="AX422" s="13" t="s">
        <v>82</v>
      </c>
      <c r="AY422" s="245" t="s">
        <v>215</v>
      </c>
    </row>
    <row r="423" s="2" customFormat="1" ht="37.8" customHeight="1">
      <c r="A423" s="41"/>
      <c r="B423" s="42"/>
      <c r="C423" s="216" t="s">
        <v>757</v>
      </c>
      <c r="D423" s="216" t="s">
        <v>217</v>
      </c>
      <c r="E423" s="217" t="s">
        <v>758</v>
      </c>
      <c r="F423" s="218" t="s">
        <v>759</v>
      </c>
      <c r="G423" s="219" t="s">
        <v>108</v>
      </c>
      <c r="H423" s="220">
        <v>38.828000000000003</v>
      </c>
      <c r="I423" s="221"/>
      <c r="J423" s="222">
        <f>ROUND(I423*H423,2)</f>
        <v>0</v>
      </c>
      <c r="K423" s="218" t="s">
        <v>220</v>
      </c>
      <c r="L423" s="47"/>
      <c r="M423" s="223" t="s">
        <v>21</v>
      </c>
      <c r="N423" s="224" t="s">
        <v>45</v>
      </c>
      <c r="O423" s="87"/>
      <c r="P423" s="225">
        <f>O423*H423</f>
        <v>0</v>
      </c>
      <c r="Q423" s="225">
        <v>0</v>
      </c>
      <c r="R423" s="225">
        <f>Q423*H423</f>
        <v>0</v>
      </c>
      <c r="S423" s="225">
        <v>0</v>
      </c>
      <c r="T423" s="226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7" t="s">
        <v>318</v>
      </c>
      <c r="AT423" s="227" t="s">
        <v>217</v>
      </c>
      <c r="AU423" s="227" t="s">
        <v>84</v>
      </c>
      <c r="AY423" s="20" t="s">
        <v>215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20" t="s">
        <v>82</v>
      </c>
      <c r="BK423" s="228">
        <f>ROUND(I423*H423,2)</f>
        <v>0</v>
      </c>
      <c r="BL423" s="20" t="s">
        <v>318</v>
      </c>
      <c r="BM423" s="227" t="s">
        <v>760</v>
      </c>
    </row>
    <row r="424" s="2" customFormat="1">
      <c r="A424" s="41"/>
      <c r="B424" s="42"/>
      <c r="C424" s="43"/>
      <c r="D424" s="229" t="s">
        <v>223</v>
      </c>
      <c r="E424" s="43"/>
      <c r="F424" s="230" t="s">
        <v>761</v>
      </c>
      <c r="G424" s="43"/>
      <c r="H424" s="43"/>
      <c r="I424" s="231"/>
      <c r="J424" s="43"/>
      <c r="K424" s="43"/>
      <c r="L424" s="47"/>
      <c r="M424" s="232"/>
      <c r="N424" s="233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223</v>
      </c>
      <c r="AU424" s="20" t="s">
        <v>84</v>
      </c>
    </row>
    <row r="425" s="13" customFormat="1">
      <c r="A425" s="13"/>
      <c r="B425" s="234"/>
      <c r="C425" s="235"/>
      <c r="D425" s="236" t="s">
        <v>173</v>
      </c>
      <c r="E425" s="237" t="s">
        <v>21</v>
      </c>
      <c r="F425" s="238" t="s">
        <v>762</v>
      </c>
      <c r="G425" s="235"/>
      <c r="H425" s="239">
        <v>38.828000000000003</v>
      </c>
      <c r="I425" s="240"/>
      <c r="J425" s="235"/>
      <c r="K425" s="235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173</v>
      </c>
      <c r="AU425" s="245" t="s">
        <v>84</v>
      </c>
      <c r="AV425" s="13" t="s">
        <v>84</v>
      </c>
      <c r="AW425" s="13" t="s">
        <v>35</v>
      </c>
      <c r="AX425" s="13" t="s">
        <v>82</v>
      </c>
      <c r="AY425" s="245" t="s">
        <v>215</v>
      </c>
    </row>
    <row r="426" s="2" customFormat="1" ht="16.5" customHeight="1">
      <c r="A426" s="41"/>
      <c r="B426" s="42"/>
      <c r="C426" s="278" t="s">
        <v>763</v>
      </c>
      <c r="D426" s="278" t="s">
        <v>278</v>
      </c>
      <c r="E426" s="279" t="s">
        <v>764</v>
      </c>
      <c r="F426" s="280" t="s">
        <v>765</v>
      </c>
      <c r="G426" s="281" t="s">
        <v>258</v>
      </c>
      <c r="H426" s="282">
        <v>0.014</v>
      </c>
      <c r="I426" s="283"/>
      <c r="J426" s="284">
        <f>ROUND(I426*H426,2)</f>
        <v>0</v>
      </c>
      <c r="K426" s="280" t="s">
        <v>220</v>
      </c>
      <c r="L426" s="285"/>
      <c r="M426" s="286" t="s">
        <v>21</v>
      </c>
      <c r="N426" s="287" t="s">
        <v>45</v>
      </c>
      <c r="O426" s="87"/>
      <c r="P426" s="225">
        <f>O426*H426</f>
        <v>0</v>
      </c>
      <c r="Q426" s="225">
        <v>1</v>
      </c>
      <c r="R426" s="225">
        <f>Q426*H426</f>
        <v>0.014</v>
      </c>
      <c r="S426" s="225">
        <v>0</v>
      </c>
      <c r="T426" s="226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7" t="s">
        <v>420</v>
      </c>
      <c r="AT426" s="227" t="s">
        <v>278</v>
      </c>
      <c r="AU426" s="227" t="s">
        <v>84</v>
      </c>
      <c r="AY426" s="20" t="s">
        <v>215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20" t="s">
        <v>82</v>
      </c>
      <c r="BK426" s="228">
        <f>ROUND(I426*H426,2)</f>
        <v>0</v>
      </c>
      <c r="BL426" s="20" t="s">
        <v>318</v>
      </c>
      <c r="BM426" s="227" t="s">
        <v>766</v>
      </c>
    </row>
    <row r="427" s="13" customFormat="1">
      <c r="A427" s="13"/>
      <c r="B427" s="234"/>
      <c r="C427" s="235"/>
      <c r="D427" s="236" t="s">
        <v>173</v>
      </c>
      <c r="E427" s="237" t="s">
        <v>21</v>
      </c>
      <c r="F427" s="238" t="s">
        <v>767</v>
      </c>
      <c r="G427" s="235"/>
      <c r="H427" s="239">
        <v>0.014</v>
      </c>
      <c r="I427" s="240"/>
      <c r="J427" s="235"/>
      <c r="K427" s="235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173</v>
      </c>
      <c r="AU427" s="245" t="s">
        <v>84</v>
      </c>
      <c r="AV427" s="13" t="s">
        <v>84</v>
      </c>
      <c r="AW427" s="13" t="s">
        <v>35</v>
      </c>
      <c r="AX427" s="13" t="s">
        <v>82</v>
      </c>
      <c r="AY427" s="245" t="s">
        <v>215</v>
      </c>
    </row>
    <row r="428" s="2" customFormat="1" ht="33" customHeight="1">
      <c r="A428" s="41"/>
      <c r="B428" s="42"/>
      <c r="C428" s="216" t="s">
        <v>768</v>
      </c>
      <c r="D428" s="216" t="s">
        <v>217</v>
      </c>
      <c r="E428" s="217" t="s">
        <v>769</v>
      </c>
      <c r="F428" s="218" t="s">
        <v>770</v>
      </c>
      <c r="G428" s="219" t="s">
        <v>108</v>
      </c>
      <c r="H428" s="220">
        <v>38.396000000000001</v>
      </c>
      <c r="I428" s="221"/>
      <c r="J428" s="222">
        <f>ROUND(I428*H428,2)</f>
        <v>0</v>
      </c>
      <c r="K428" s="218" t="s">
        <v>220</v>
      </c>
      <c r="L428" s="47"/>
      <c r="M428" s="223" t="s">
        <v>21</v>
      </c>
      <c r="N428" s="224" t="s">
        <v>45</v>
      </c>
      <c r="O428" s="87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7" t="s">
        <v>318</v>
      </c>
      <c r="AT428" s="227" t="s">
        <v>217</v>
      </c>
      <c r="AU428" s="227" t="s">
        <v>84</v>
      </c>
      <c r="AY428" s="20" t="s">
        <v>215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20" t="s">
        <v>82</v>
      </c>
      <c r="BK428" s="228">
        <f>ROUND(I428*H428,2)</f>
        <v>0</v>
      </c>
      <c r="BL428" s="20" t="s">
        <v>318</v>
      </c>
      <c r="BM428" s="227" t="s">
        <v>771</v>
      </c>
    </row>
    <row r="429" s="2" customFormat="1">
      <c r="A429" s="41"/>
      <c r="B429" s="42"/>
      <c r="C429" s="43"/>
      <c r="D429" s="229" t="s">
        <v>223</v>
      </c>
      <c r="E429" s="43"/>
      <c r="F429" s="230" t="s">
        <v>772</v>
      </c>
      <c r="G429" s="43"/>
      <c r="H429" s="43"/>
      <c r="I429" s="231"/>
      <c r="J429" s="43"/>
      <c r="K429" s="43"/>
      <c r="L429" s="47"/>
      <c r="M429" s="232"/>
      <c r="N429" s="233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223</v>
      </c>
      <c r="AU429" s="20" t="s">
        <v>84</v>
      </c>
    </row>
    <row r="430" s="13" customFormat="1">
      <c r="A430" s="13"/>
      <c r="B430" s="234"/>
      <c r="C430" s="235"/>
      <c r="D430" s="236" t="s">
        <v>173</v>
      </c>
      <c r="E430" s="237" t="s">
        <v>21</v>
      </c>
      <c r="F430" s="238" t="s">
        <v>773</v>
      </c>
      <c r="G430" s="235"/>
      <c r="H430" s="239">
        <v>38.396000000000001</v>
      </c>
      <c r="I430" s="240"/>
      <c r="J430" s="235"/>
      <c r="K430" s="235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173</v>
      </c>
      <c r="AU430" s="245" t="s">
        <v>84</v>
      </c>
      <c r="AV430" s="13" t="s">
        <v>84</v>
      </c>
      <c r="AW430" s="13" t="s">
        <v>35</v>
      </c>
      <c r="AX430" s="13" t="s">
        <v>74</v>
      </c>
      <c r="AY430" s="245" t="s">
        <v>215</v>
      </c>
    </row>
    <row r="431" s="14" customFormat="1">
      <c r="A431" s="14"/>
      <c r="B431" s="246"/>
      <c r="C431" s="247"/>
      <c r="D431" s="236" t="s">
        <v>173</v>
      </c>
      <c r="E431" s="248" t="s">
        <v>155</v>
      </c>
      <c r="F431" s="249" t="s">
        <v>226</v>
      </c>
      <c r="G431" s="247"/>
      <c r="H431" s="250">
        <v>38.396000000000001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173</v>
      </c>
      <c r="AU431" s="256" t="s">
        <v>84</v>
      </c>
      <c r="AV431" s="14" t="s">
        <v>120</v>
      </c>
      <c r="AW431" s="14" t="s">
        <v>35</v>
      </c>
      <c r="AX431" s="14" t="s">
        <v>74</v>
      </c>
      <c r="AY431" s="256" t="s">
        <v>215</v>
      </c>
    </row>
    <row r="432" s="15" customFormat="1">
      <c r="A432" s="15"/>
      <c r="B432" s="257"/>
      <c r="C432" s="258"/>
      <c r="D432" s="236" t="s">
        <v>173</v>
      </c>
      <c r="E432" s="259" t="s">
        <v>21</v>
      </c>
      <c r="F432" s="260" t="s">
        <v>227</v>
      </c>
      <c r="G432" s="258"/>
      <c r="H432" s="261">
        <v>38.396000000000001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7" t="s">
        <v>173</v>
      </c>
      <c r="AU432" s="267" t="s">
        <v>84</v>
      </c>
      <c r="AV432" s="15" t="s">
        <v>221</v>
      </c>
      <c r="AW432" s="15" t="s">
        <v>35</v>
      </c>
      <c r="AX432" s="15" t="s">
        <v>82</v>
      </c>
      <c r="AY432" s="267" t="s">
        <v>215</v>
      </c>
    </row>
    <row r="433" s="2" customFormat="1" ht="49.05" customHeight="1">
      <c r="A433" s="41"/>
      <c r="B433" s="42"/>
      <c r="C433" s="278" t="s">
        <v>774</v>
      </c>
      <c r="D433" s="278" t="s">
        <v>278</v>
      </c>
      <c r="E433" s="279" t="s">
        <v>775</v>
      </c>
      <c r="F433" s="280" t="s">
        <v>776</v>
      </c>
      <c r="G433" s="281" t="s">
        <v>108</v>
      </c>
      <c r="H433" s="282">
        <v>44.155000000000001</v>
      </c>
      <c r="I433" s="283"/>
      <c r="J433" s="284">
        <f>ROUND(I433*H433,2)</f>
        <v>0</v>
      </c>
      <c r="K433" s="280" t="s">
        <v>220</v>
      </c>
      <c r="L433" s="285"/>
      <c r="M433" s="286" t="s">
        <v>21</v>
      </c>
      <c r="N433" s="287" t="s">
        <v>45</v>
      </c>
      <c r="O433" s="87"/>
      <c r="P433" s="225">
        <f>O433*H433</f>
        <v>0</v>
      </c>
      <c r="Q433" s="225">
        <v>0.0040000000000000001</v>
      </c>
      <c r="R433" s="225">
        <f>Q433*H433</f>
        <v>0.17662</v>
      </c>
      <c r="S433" s="225">
        <v>0</v>
      </c>
      <c r="T433" s="226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7" t="s">
        <v>420</v>
      </c>
      <c r="AT433" s="227" t="s">
        <v>278</v>
      </c>
      <c r="AU433" s="227" t="s">
        <v>84</v>
      </c>
      <c r="AY433" s="20" t="s">
        <v>215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20" t="s">
        <v>82</v>
      </c>
      <c r="BK433" s="228">
        <f>ROUND(I433*H433,2)</f>
        <v>0</v>
      </c>
      <c r="BL433" s="20" t="s">
        <v>318</v>
      </c>
      <c r="BM433" s="227" t="s">
        <v>777</v>
      </c>
    </row>
    <row r="434" s="13" customFormat="1">
      <c r="A434" s="13"/>
      <c r="B434" s="234"/>
      <c r="C434" s="235"/>
      <c r="D434" s="236" t="s">
        <v>173</v>
      </c>
      <c r="E434" s="237" t="s">
        <v>21</v>
      </c>
      <c r="F434" s="238" t="s">
        <v>778</v>
      </c>
      <c r="G434" s="235"/>
      <c r="H434" s="239">
        <v>44.155000000000001</v>
      </c>
      <c r="I434" s="240"/>
      <c r="J434" s="235"/>
      <c r="K434" s="235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173</v>
      </c>
      <c r="AU434" s="245" t="s">
        <v>84</v>
      </c>
      <c r="AV434" s="13" t="s">
        <v>84</v>
      </c>
      <c r="AW434" s="13" t="s">
        <v>35</v>
      </c>
      <c r="AX434" s="13" t="s">
        <v>82</v>
      </c>
      <c r="AY434" s="245" t="s">
        <v>215</v>
      </c>
    </row>
    <row r="435" s="2" customFormat="1" ht="24.15" customHeight="1">
      <c r="A435" s="41"/>
      <c r="B435" s="42"/>
      <c r="C435" s="216" t="s">
        <v>779</v>
      </c>
      <c r="D435" s="216" t="s">
        <v>217</v>
      </c>
      <c r="E435" s="217" t="s">
        <v>780</v>
      </c>
      <c r="F435" s="218" t="s">
        <v>781</v>
      </c>
      <c r="G435" s="219" t="s">
        <v>108</v>
      </c>
      <c r="H435" s="220">
        <v>37.591999999999999</v>
      </c>
      <c r="I435" s="221"/>
      <c r="J435" s="222">
        <f>ROUND(I435*H435,2)</f>
        <v>0</v>
      </c>
      <c r="K435" s="218" t="s">
        <v>220</v>
      </c>
      <c r="L435" s="47"/>
      <c r="M435" s="223" t="s">
        <v>21</v>
      </c>
      <c r="N435" s="224" t="s">
        <v>45</v>
      </c>
      <c r="O435" s="87"/>
      <c r="P435" s="225">
        <f>O435*H435</f>
        <v>0</v>
      </c>
      <c r="Q435" s="225">
        <v>0</v>
      </c>
      <c r="R435" s="225">
        <f>Q435*H435</f>
        <v>0</v>
      </c>
      <c r="S435" s="225">
        <v>0.00066</v>
      </c>
      <c r="T435" s="226">
        <f>S435*H435</f>
        <v>0.024810719999999998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7" t="s">
        <v>318</v>
      </c>
      <c r="AT435" s="227" t="s">
        <v>217</v>
      </c>
      <c r="AU435" s="227" t="s">
        <v>84</v>
      </c>
      <c r="AY435" s="20" t="s">
        <v>215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20" t="s">
        <v>82</v>
      </c>
      <c r="BK435" s="228">
        <f>ROUND(I435*H435,2)</f>
        <v>0</v>
      </c>
      <c r="BL435" s="20" t="s">
        <v>318</v>
      </c>
      <c r="BM435" s="227" t="s">
        <v>782</v>
      </c>
    </row>
    <row r="436" s="2" customFormat="1">
      <c r="A436" s="41"/>
      <c r="B436" s="42"/>
      <c r="C436" s="43"/>
      <c r="D436" s="229" t="s">
        <v>223</v>
      </c>
      <c r="E436" s="43"/>
      <c r="F436" s="230" t="s">
        <v>783</v>
      </c>
      <c r="G436" s="43"/>
      <c r="H436" s="43"/>
      <c r="I436" s="231"/>
      <c r="J436" s="43"/>
      <c r="K436" s="43"/>
      <c r="L436" s="47"/>
      <c r="M436" s="232"/>
      <c r="N436" s="233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223</v>
      </c>
      <c r="AU436" s="20" t="s">
        <v>84</v>
      </c>
    </row>
    <row r="437" s="16" customFormat="1">
      <c r="A437" s="16"/>
      <c r="B437" s="268"/>
      <c r="C437" s="269"/>
      <c r="D437" s="236" t="s">
        <v>173</v>
      </c>
      <c r="E437" s="270" t="s">
        <v>21</v>
      </c>
      <c r="F437" s="271" t="s">
        <v>784</v>
      </c>
      <c r="G437" s="269"/>
      <c r="H437" s="270" t="s">
        <v>21</v>
      </c>
      <c r="I437" s="272"/>
      <c r="J437" s="269"/>
      <c r="K437" s="269"/>
      <c r="L437" s="273"/>
      <c r="M437" s="274"/>
      <c r="N437" s="275"/>
      <c r="O437" s="275"/>
      <c r="P437" s="275"/>
      <c r="Q437" s="275"/>
      <c r="R437" s="275"/>
      <c r="S437" s="275"/>
      <c r="T437" s="27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77" t="s">
        <v>173</v>
      </c>
      <c r="AU437" s="277" t="s">
        <v>84</v>
      </c>
      <c r="AV437" s="16" t="s">
        <v>82</v>
      </c>
      <c r="AW437" s="16" t="s">
        <v>35</v>
      </c>
      <c r="AX437" s="16" t="s">
        <v>74</v>
      </c>
      <c r="AY437" s="277" t="s">
        <v>215</v>
      </c>
    </row>
    <row r="438" s="13" customFormat="1">
      <c r="A438" s="13"/>
      <c r="B438" s="234"/>
      <c r="C438" s="235"/>
      <c r="D438" s="236" t="s">
        <v>173</v>
      </c>
      <c r="E438" s="237" t="s">
        <v>21</v>
      </c>
      <c r="F438" s="238" t="s">
        <v>114</v>
      </c>
      <c r="G438" s="235"/>
      <c r="H438" s="239">
        <v>37.591999999999999</v>
      </c>
      <c r="I438" s="240"/>
      <c r="J438" s="235"/>
      <c r="K438" s="235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173</v>
      </c>
      <c r="AU438" s="245" t="s">
        <v>84</v>
      </c>
      <c r="AV438" s="13" t="s">
        <v>84</v>
      </c>
      <c r="AW438" s="13" t="s">
        <v>35</v>
      </c>
      <c r="AX438" s="13" t="s">
        <v>82</v>
      </c>
      <c r="AY438" s="245" t="s">
        <v>215</v>
      </c>
    </row>
    <row r="439" s="2" customFormat="1" ht="33" customHeight="1">
      <c r="A439" s="41"/>
      <c r="B439" s="42"/>
      <c r="C439" s="216" t="s">
        <v>785</v>
      </c>
      <c r="D439" s="216" t="s">
        <v>217</v>
      </c>
      <c r="E439" s="217" t="s">
        <v>786</v>
      </c>
      <c r="F439" s="218" t="s">
        <v>787</v>
      </c>
      <c r="G439" s="219" t="s">
        <v>108</v>
      </c>
      <c r="H439" s="220">
        <v>75.183999999999998</v>
      </c>
      <c r="I439" s="221"/>
      <c r="J439" s="222">
        <f>ROUND(I439*H439,2)</f>
        <v>0</v>
      </c>
      <c r="K439" s="218" t="s">
        <v>220</v>
      </c>
      <c r="L439" s="47"/>
      <c r="M439" s="223" t="s">
        <v>21</v>
      </c>
      <c r="N439" s="224" t="s">
        <v>45</v>
      </c>
      <c r="O439" s="87"/>
      <c r="P439" s="225">
        <f>O439*H439</f>
        <v>0</v>
      </c>
      <c r="Q439" s="225">
        <v>0</v>
      </c>
      <c r="R439" s="225">
        <f>Q439*H439</f>
        <v>0</v>
      </c>
      <c r="S439" s="225">
        <v>0.0054999999999999997</v>
      </c>
      <c r="T439" s="226">
        <f>S439*H439</f>
        <v>0.41351199999999994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7" t="s">
        <v>318</v>
      </c>
      <c r="AT439" s="227" t="s">
        <v>217</v>
      </c>
      <c r="AU439" s="227" t="s">
        <v>84</v>
      </c>
      <c r="AY439" s="20" t="s">
        <v>215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20" t="s">
        <v>82</v>
      </c>
      <c r="BK439" s="228">
        <f>ROUND(I439*H439,2)</f>
        <v>0</v>
      </c>
      <c r="BL439" s="20" t="s">
        <v>318</v>
      </c>
      <c r="BM439" s="227" t="s">
        <v>788</v>
      </c>
    </row>
    <row r="440" s="2" customFormat="1">
      <c r="A440" s="41"/>
      <c r="B440" s="42"/>
      <c r="C440" s="43"/>
      <c r="D440" s="229" t="s">
        <v>223</v>
      </c>
      <c r="E440" s="43"/>
      <c r="F440" s="230" t="s">
        <v>789</v>
      </c>
      <c r="G440" s="43"/>
      <c r="H440" s="43"/>
      <c r="I440" s="231"/>
      <c r="J440" s="43"/>
      <c r="K440" s="43"/>
      <c r="L440" s="47"/>
      <c r="M440" s="232"/>
      <c r="N440" s="23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223</v>
      </c>
      <c r="AU440" s="20" t="s">
        <v>84</v>
      </c>
    </row>
    <row r="441" s="16" customFormat="1">
      <c r="A441" s="16"/>
      <c r="B441" s="268"/>
      <c r="C441" s="269"/>
      <c r="D441" s="236" t="s">
        <v>173</v>
      </c>
      <c r="E441" s="270" t="s">
        <v>21</v>
      </c>
      <c r="F441" s="271" t="s">
        <v>485</v>
      </c>
      <c r="G441" s="269"/>
      <c r="H441" s="270" t="s">
        <v>21</v>
      </c>
      <c r="I441" s="272"/>
      <c r="J441" s="269"/>
      <c r="K441" s="269"/>
      <c r="L441" s="273"/>
      <c r="M441" s="274"/>
      <c r="N441" s="275"/>
      <c r="O441" s="275"/>
      <c r="P441" s="275"/>
      <c r="Q441" s="275"/>
      <c r="R441" s="275"/>
      <c r="S441" s="275"/>
      <c r="T441" s="27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77" t="s">
        <v>173</v>
      </c>
      <c r="AU441" s="277" t="s">
        <v>84</v>
      </c>
      <c r="AV441" s="16" t="s">
        <v>82</v>
      </c>
      <c r="AW441" s="16" t="s">
        <v>35</v>
      </c>
      <c r="AX441" s="16" t="s">
        <v>74</v>
      </c>
      <c r="AY441" s="277" t="s">
        <v>215</v>
      </c>
    </row>
    <row r="442" s="13" customFormat="1">
      <c r="A442" s="13"/>
      <c r="B442" s="234"/>
      <c r="C442" s="235"/>
      <c r="D442" s="236" t="s">
        <v>173</v>
      </c>
      <c r="E442" s="237" t="s">
        <v>21</v>
      </c>
      <c r="F442" s="238" t="s">
        <v>790</v>
      </c>
      <c r="G442" s="235"/>
      <c r="H442" s="239">
        <v>37.591999999999999</v>
      </c>
      <c r="I442" s="240"/>
      <c r="J442" s="235"/>
      <c r="K442" s="235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173</v>
      </c>
      <c r="AU442" s="245" t="s">
        <v>84</v>
      </c>
      <c r="AV442" s="13" t="s">
        <v>84</v>
      </c>
      <c r="AW442" s="13" t="s">
        <v>35</v>
      </c>
      <c r="AX442" s="13" t="s">
        <v>74</v>
      </c>
      <c r="AY442" s="245" t="s">
        <v>215</v>
      </c>
    </row>
    <row r="443" s="14" customFormat="1">
      <c r="A443" s="14"/>
      <c r="B443" s="246"/>
      <c r="C443" s="247"/>
      <c r="D443" s="236" t="s">
        <v>173</v>
      </c>
      <c r="E443" s="248" t="s">
        <v>114</v>
      </c>
      <c r="F443" s="249" t="s">
        <v>226</v>
      </c>
      <c r="G443" s="247"/>
      <c r="H443" s="250">
        <v>37.591999999999999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173</v>
      </c>
      <c r="AU443" s="256" t="s">
        <v>84</v>
      </c>
      <c r="AV443" s="14" t="s">
        <v>120</v>
      </c>
      <c r="AW443" s="14" t="s">
        <v>35</v>
      </c>
      <c r="AX443" s="14" t="s">
        <v>74</v>
      </c>
      <c r="AY443" s="256" t="s">
        <v>215</v>
      </c>
    </row>
    <row r="444" s="16" customFormat="1">
      <c r="A444" s="16"/>
      <c r="B444" s="268"/>
      <c r="C444" s="269"/>
      <c r="D444" s="236" t="s">
        <v>173</v>
      </c>
      <c r="E444" s="270" t="s">
        <v>21</v>
      </c>
      <c r="F444" s="271" t="s">
        <v>791</v>
      </c>
      <c r="G444" s="269"/>
      <c r="H444" s="270" t="s">
        <v>21</v>
      </c>
      <c r="I444" s="272"/>
      <c r="J444" s="269"/>
      <c r="K444" s="269"/>
      <c r="L444" s="273"/>
      <c r="M444" s="274"/>
      <c r="N444" s="275"/>
      <c r="O444" s="275"/>
      <c r="P444" s="275"/>
      <c r="Q444" s="275"/>
      <c r="R444" s="275"/>
      <c r="S444" s="275"/>
      <c r="T444" s="27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77" t="s">
        <v>173</v>
      </c>
      <c r="AU444" s="277" t="s">
        <v>84</v>
      </c>
      <c r="AV444" s="16" t="s">
        <v>82</v>
      </c>
      <c r="AW444" s="16" t="s">
        <v>35</v>
      </c>
      <c r="AX444" s="16" t="s">
        <v>74</v>
      </c>
      <c r="AY444" s="277" t="s">
        <v>215</v>
      </c>
    </row>
    <row r="445" s="13" customFormat="1">
      <c r="A445" s="13"/>
      <c r="B445" s="234"/>
      <c r="C445" s="235"/>
      <c r="D445" s="236" t="s">
        <v>173</v>
      </c>
      <c r="E445" s="237" t="s">
        <v>21</v>
      </c>
      <c r="F445" s="238" t="s">
        <v>114</v>
      </c>
      <c r="G445" s="235"/>
      <c r="H445" s="239">
        <v>37.591999999999999</v>
      </c>
      <c r="I445" s="240"/>
      <c r="J445" s="235"/>
      <c r="K445" s="235"/>
      <c r="L445" s="241"/>
      <c r="M445" s="242"/>
      <c r="N445" s="243"/>
      <c r="O445" s="243"/>
      <c r="P445" s="243"/>
      <c r="Q445" s="243"/>
      <c r="R445" s="243"/>
      <c r="S445" s="243"/>
      <c r="T445" s="24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5" t="s">
        <v>173</v>
      </c>
      <c r="AU445" s="245" t="s">
        <v>84</v>
      </c>
      <c r="AV445" s="13" t="s">
        <v>84</v>
      </c>
      <c r="AW445" s="13" t="s">
        <v>35</v>
      </c>
      <c r="AX445" s="13" t="s">
        <v>74</v>
      </c>
      <c r="AY445" s="245" t="s">
        <v>215</v>
      </c>
    </row>
    <row r="446" s="14" customFormat="1">
      <c r="A446" s="14"/>
      <c r="B446" s="246"/>
      <c r="C446" s="247"/>
      <c r="D446" s="236" t="s">
        <v>173</v>
      </c>
      <c r="E446" s="248" t="s">
        <v>21</v>
      </c>
      <c r="F446" s="249" t="s">
        <v>226</v>
      </c>
      <c r="G446" s="247"/>
      <c r="H446" s="250">
        <v>37.591999999999999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6" t="s">
        <v>173</v>
      </c>
      <c r="AU446" s="256" t="s">
        <v>84</v>
      </c>
      <c r="AV446" s="14" t="s">
        <v>120</v>
      </c>
      <c r="AW446" s="14" t="s">
        <v>35</v>
      </c>
      <c r="AX446" s="14" t="s">
        <v>74</v>
      </c>
      <c r="AY446" s="256" t="s">
        <v>215</v>
      </c>
    </row>
    <row r="447" s="15" customFormat="1">
      <c r="A447" s="15"/>
      <c r="B447" s="257"/>
      <c r="C447" s="258"/>
      <c r="D447" s="236" t="s">
        <v>173</v>
      </c>
      <c r="E447" s="259" t="s">
        <v>21</v>
      </c>
      <c r="F447" s="260" t="s">
        <v>227</v>
      </c>
      <c r="G447" s="258"/>
      <c r="H447" s="261">
        <v>75.183999999999998</v>
      </c>
      <c r="I447" s="262"/>
      <c r="J447" s="258"/>
      <c r="K447" s="258"/>
      <c r="L447" s="263"/>
      <c r="M447" s="264"/>
      <c r="N447" s="265"/>
      <c r="O447" s="265"/>
      <c r="P447" s="265"/>
      <c r="Q447" s="265"/>
      <c r="R447" s="265"/>
      <c r="S447" s="265"/>
      <c r="T447" s="26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7" t="s">
        <v>173</v>
      </c>
      <c r="AU447" s="267" t="s">
        <v>84</v>
      </c>
      <c r="AV447" s="15" t="s">
        <v>221</v>
      </c>
      <c r="AW447" s="15" t="s">
        <v>35</v>
      </c>
      <c r="AX447" s="15" t="s">
        <v>82</v>
      </c>
      <c r="AY447" s="267" t="s">
        <v>215</v>
      </c>
    </row>
    <row r="448" s="2" customFormat="1" ht="24.15" customHeight="1">
      <c r="A448" s="41"/>
      <c r="B448" s="42"/>
      <c r="C448" s="216" t="s">
        <v>792</v>
      </c>
      <c r="D448" s="216" t="s">
        <v>217</v>
      </c>
      <c r="E448" s="217" t="s">
        <v>793</v>
      </c>
      <c r="F448" s="218" t="s">
        <v>794</v>
      </c>
      <c r="G448" s="219" t="s">
        <v>108</v>
      </c>
      <c r="H448" s="220">
        <v>116.05200000000001</v>
      </c>
      <c r="I448" s="221"/>
      <c r="J448" s="222">
        <f>ROUND(I448*H448,2)</f>
        <v>0</v>
      </c>
      <c r="K448" s="218" t="s">
        <v>220</v>
      </c>
      <c r="L448" s="47"/>
      <c r="M448" s="223" t="s">
        <v>21</v>
      </c>
      <c r="N448" s="224" t="s">
        <v>45</v>
      </c>
      <c r="O448" s="87"/>
      <c r="P448" s="225">
        <f>O448*H448</f>
        <v>0</v>
      </c>
      <c r="Q448" s="225">
        <v>0.00088000000000000003</v>
      </c>
      <c r="R448" s="225">
        <f>Q448*H448</f>
        <v>0.10212576000000001</v>
      </c>
      <c r="S448" s="225">
        <v>0</v>
      </c>
      <c r="T448" s="226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27" t="s">
        <v>318</v>
      </c>
      <c r="AT448" s="227" t="s">
        <v>217</v>
      </c>
      <c r="AU448" s="227" t="s">
        <v>84</v>
      </c>
      <c r="AY448" s="20" t="s">
        <v>215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20" t="s">
        <v>82</v>
      </c>
      <c r="BK448" s="228">
        <f>ROUND(I448*H448,2)</f>
        <v>0</v>
      </c>
      <c r="BL448" s="20" t="s">
        <v>318</v>
      </c>
      <c r="BM448" s="227" t="s">
        <v>795</v>
      </c>
    </row>
    <row r="449" s="2" customFormat="1">
      <c r="A449" s="41"/>
      <c r="B449" s="42"/>
      <c r="C449" s="43"/>
      <c r="D449" s="229" t="s">
        <v>223</v>
      </c>
      <c r="E449" s="43"/>
      <c r="F449" s="230" t="s">
        <v>796</v>
      </c>
      <c r="G449" s="43"/>
      <c r="H449" s="43"/>
      <c r="I449" s="231"/>
      <c r="J449" s="43"/>
      <c r="K449" s="43"/>
      <c r="L449" s="47"/>
      <c r="M449" s="232"/>
      <c r="N449" s="233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223</v>
      </c>
      <c r="AU449" s="20" t="s">
        <v>84</v>
      </c>
    </row>
    <row r="450" s="13" customFormat="1">
      <c r="A450" s="13"/>
      <c r="B450" s="234"/>
      <c r="C450" s="235"/>
      <c r="D450" s="236" t="s">
        <v>173</v>
      </c>
      <c r="E450" s="237" t="s">
        <v>21</v>
      </c>
      <c r="F450" s="238" t="s">
        <v>797</v>
      </c>
      <c r="G450" s="235"/>
      <c r="H450" s="239">
        <v>115.188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173</v>
      </c>
      <c r="AU450" s="245" t="s">
        <v>84</v>
      </c>
      <c r="AV450" s="13" t="s">
        <v>84</v>
      </c>
      <c r="AW450" s="13" t="s">
        <v>35</v>
      </c>
      <c r="AX450" s="13" t="s">
        <v>74</v>
      </c>
      <c r="AY450" s="245" t="s">
        <v>215</v>
      </c>
    </row>
    <row r="451" s="14" customFormat="1">
      <c r="A451" s="14"/>
      <c r="B451" s="246"/>
      <c r="C451" s="247"/>
      <c r="D451" s="236" t="s">
        <v>173</v>
      </c>
      <c r="E451" s="248" t="s">
        <v>21</v>
      </c>
      <c r="F451" s="249" t="s">
        <v>226</v>
      </c>
      <c r="G451" s="247"/>
      <c r="H451" s="250">
        <v>115.188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6" t="s">
        <v>173</v>
      </c>
      <c r="AU451" s="256" t="s">
        <v>84</v>
      </c>
      <c r="AV451" s="14" t="s">
        <v>120</v>
      </c>
      <c r="AW451" s="14" t="s">
        <v>35</v>
      </c>
      <c r="AX451" s="14" t="s">
        <v>74</v>
      </c>
      <c r="AY451" s="256" t="s">
        <v>215</v>
      </c>
    </row>
    <row r="452" s="16" customFormat="1">
      <c r="A452" s="16"/>
      <c r="B452" s="268"/>
      <c r="C452" s="269"/>
      <c r="D452" s="236" t="s">
        <v>173</v>
      </c>
      <c r="E452" s="270" t="s">
        <v>21</v>
      </c>
      <c r="F452" s="271" t="s">
        <v>798</v>
      </c>
      <c r="G452" s="269"/>
      <c r="H452" s="270" t="s">
        <v>21</v>
      </c>
      <c r="I452" s="272"/>
      <c r="J452" s="269"/>
      <c r="K452" s="269"/>
      <c r="L452" s="273"/>
      <c r="M452" s="274"/>
      <c r="N452" s="275"/>
      <c r="O452" s="275"/>
      <c r="P452" s="275"/>
      <c r="Q452" s="275"/>
      <c r="R452" s="275"/>
      <c r="S452" s="275"/>
      <c r="T452" s="27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77" t="s">
        <v>173</v>
      </c>
      <c r="AU452" s="277" t="s">
        <v>84</v>
      </c>
      <c r="AV452" s="16" t="s">
        <v>82</v>
      </c>
      <c r="AW452" s="16" t="s">
        <v>35</v>
      </c>
      <c r="AX452" s="16" t="s">
        <v>74</v>
      </c>
      <c r="AY452" s="277" t="s">
        <v>215</v>
      </c>
    </row>
    <row r="453" s="13" customFormat="1">
      <c r="A453" s="13"/>
      <c r="B453" s="234"/>
      <c r="C453" s="235"/>
      <c r="D453" s="236" t="s">
        <v>173</v>
      </c>
      <c r="E453" s="237" t="s">
        <v>21</v>
      </c>
      <c r="F453" s="238" t="s">
        <v>799</v>
      </c>
      <c r="G453" s="235"/>
      <c r="H453" s="239">
        <v>0.432</v>
      </c>
      <c r="I453" s="240"/>
      <c r="J453" s="235"/>
      <c r="K453" s="235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173</v>
      </c>
      <c r="AU453" s="245" t="s">
        <v>84</v>
      </c>
      <c r="AV453" s="13" t="s">
        <v>84</v>
      </c>
      <c r="AW453" s="13" t="s">
        <v>35</v>
      </c>
      <c r="AX453" s="13" t="s">
        <v>74</v>
      </c>
      <c r="AY453" s="245" t="s">
        <v>215</v>
      </c>
    </row>
    <row r="454" s="14" customFormat="1">
      <c r="A454" s="14"/>
      <c r="B454" s="246"/>
      <c r="C454" s="247"/>
      <c r="D454" s="236" t="s">
        <v>173</v>
      </c>
      <c r="E454" s="248" t="s">
        <v>164</v>
      </c>
      <c r="F454" s="249" t="s">
        <v>226</v>
      </c>
      <c r="G454" s="247"/>
      <c r="H454" s="250">
        <v>0.432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173</v>
      </c>
      <c r="AU454" s="256" t="s">
        <v>84</v>
      </c>
      <c r="AV454" s="14" t="s">
        <v>120</v>
      </c>
      <c r="AW454" s="14" t="s">
        <v>35</v>
      </c>
      <c r="AX454" s="14" t="s">
        <v>74</v>
      </c>
      <c r="AY454" s="256" t="s">
        <v>215</v>
      </c>
    </row>
    <row r="455" s="16" customFormat="1">
      <c r="A455" s="16"/>
      <c r="B455" s="268"/>
      <c r="C455" s="269"/>
      <c r="D455" s="236" t="s">
        <v>173</v>
      </c>
      <c r="E455" s="270" t="s">
        <v>21</v>
      </c>
      <c r="F455" s="271" t="s">
        <v>800</v>
      </c>
      <c r="G455" s="269"/>
      <c r="H455" s="270" t="s">
        <v>21</v>
      </c>
      <c r="I455" s="272"/>
      <c r="J455" s="269"/>
      <c r="K455" s="269"/>
      <c r="L455" s="273"/>
      <c r="M455" s="274"/>
      <c r="N455" s="275"/>
      <c r="O455" s="275"/>
      <c r="P455" s="275"/>
      <c r="Q455" s="275"/>
      <c r="R455" s="275"/>
      <c r="S455" s="275"/>
      <c r="T455" s="27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77" t="s">
        <v>173</v>
      </c>
      <c r="AU455" s="277" t="s">
        <v>84</v>
      </c>
      <c r="AV455" s="16" t="s">
        <v>82</v>
      </c>
      <c r="AW455" s="16" t="s">
        <v>35</v>
      </c>
      <c r="AX455" s="16" t="s">
        <v>74</v>
      </c>
      <c r="AY455" s="277" t="s">
        <v>215</v>
      </c>
    </row>
    <row r="456" s="13" customFormat="1">
      <c r="A456" s="13"/>
      <c r="B456" s="234"/>
      <c r="C456" s="235"/>
      <c r="D456" s="236" t="s">
        <v>173</v>
      </c>
      <c r="E456" s="237" t="s">
        <v>21</v>
      </c>
      <c r="F456" s="238" t="s">
        <v>164</v>
      </c>
      <c r="G456" s="235"/>
      <c r="H456" s="239">
        <v>0.432</v>
      </c>
      <c r="I456" s="240"/>
      <c r="J456" s="235"/>
      <c r="K456" s="235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173</v>
      </c>
      <c r="AU456" s="245" t="s">
        <v>84</v>
      </c>
      <c r="AV456" s="13" t="s">
        <v>84</v>
      </c>
      <c r="AW456" s="13" t="s">
        <v>35</v>
      </c>
      <c r="AX456" s="13" t="s">
        <v>74</v>
      </c>
      <c r="AY456" s="245" t="s">
        <v>215</v>
      </c>
    </row>
    <row r="457" s="14" customFormat="1">
      <c r="A457" s="14"/>
      <c r="B457" s="246"/>
      <c r="C457" s="247"/>
      <c r="D457" s="236" t="s">
        <v>173</v>
      </c>
      <c r="E457" s="248" t="s">
        <v>21</v>
      </c>
      <c r="F457" s="249" t="s">
        <v>226</v>
      </c>
      <c r="G457" s="247"/>
      <c r="H457" s="250">
        <v>0.432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6" t="s">
        <v>173</v>
      </c>
      <c r="AU457" s="256" t="s">
        <v>84</v>
      </c>
      <c r="AV457" s="14" t="s">
        <v>120</v>
      </c>
      <c r="AW457" s="14" t="s">
        <v>35</v>
      </c>
      <c r="AX457" s="14" t="s">
        <v>74</v>
      </c>
      <c r="AY457" s="256" t="s">
        <v>215</v>
      </c>
    </row>
    <row r="458" s="15" customFormat="1">
      <c r="A458" s="15"/>
      <c r="B458" s="257"/>
      <c r="C458" s="258"/>
      <c r="D458" s="236" t="s">
        <v>173</v>
      </c>
      <c r="E458" s="259" t="s">
        <v>21</v>
      </c>
      <c r="F458" s="260" t="s">
        <v>227</v>
      </c>
      <c r="G458" s="258"/>
      <c r="H458" s="261">
        <v>116.05200000000001</v>
      </c>
      <c r="I458" s="262"/>
      <c r="J458" s="258"/>
      <c r="K458" s="258"/>
      <c r="L458" s="263"/>
      <c r="M458" s="264"/>
      <c r="N458" s="265"/>
      <c r="O458" s="265"/>
      <c r="P458" s="265"/>
      <c r="Q458" s="265"/>
      <c r="R458" s="265"/>
      <c r="S458" s="265"/>
      <c r="T458" s="26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7" t="s">
        <v>173</v>
      </c>
      <c r="AU458" s="267" t="s">
        <v>84</v>
      </c>
      <c r="AV458" s="15" t="s">
        <v>221</v>
      </c>
      <c r="AW458" s="15" t="s">
        <v>35</v>
      </c>
      <c r="AX458" s="15" t="s">
        <v>82</v>
      </c>
      <c r="AY458" s="267" t="s">
        <v>215</v>
      </c>
    </row>
    <row r="459" s="2" customFormat="1" ht="49.05" customHeight="1">
      <c r="A459" s="41"/>
      <c r="B459" s="42"/>
      <c r="C459" s="278" t="s">
        <v>801</v>
      </c>
      <c r="D459" s="278" t="s">
        <v>278</v>
      </c>
      <c r="E459" s="279" t="s">
        <v>802</v>
      </c>
      <c r="F459" s="280" t="s">
        <v>803</v>
      </c>
      <c r="G459" s="281" t="s">
        <v>108</v>
      </c>
      <c r="H459" s="282">
        <v>133.46000000000001</v>
      </c>
      <c r="I459" s="283"/>
      <c r="J459" s="284">
        <f>ROUND(I459*H459,2)</f>
        <v>0</v>
      </c>
      <c r="K459" s="280" t="s">
        <v>220</v>
      </c>
      <c r="L459" s="285"/>
      <c r="M459" s="286" t="s">
        <v>21</v>
      </c>
      <c r="N459" s="287" t="s">
        <v>45</v>
      </c>
      <c r="O459" s="87"/>
      <c r="P459" s="225">
        <f>O459*H459</f>
        <v>0</v>
      </c>
      <c r="Q459" s="225">
        <v>0.0054000000000000003</v>
      </c>
      <c r="R459" s="225">
        <f>Q459*H459</f>
        <v>0.7206840000000001</v>
      </c>
      <c r="S459" s="225">
        <v>0</v>
      </c>
      <c r="T459" s="22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7" t="s">
        <v>420</v>
      </c>
      <c r="AT459" s="227" t="s">
        <v>278</v>
      </c>
      <c r="AU459" s="227" t="s">
        <v>84</v>
      </c>
      <c r="AY459" s="20" t="s">
        <v>215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0" t="s">
        <v>82</v>
      </c>
      <c r="BK459" s="228">
        <f>ROUND(I459*H459,2)</f>
        <v>0</v>
      </c>
      <c r="BL459" s="20" t="s">
        <v>318</v>
      </c>
      <c r="BM459" s="227" t="s">
        <v>804</v>
      </c>
    </row>
    <row r="460" s="13" customFormat="1">
      <c r="A460" s="13"/>
      <c r="B460" s="234"/>
      <c r="C460" s="235"/>
      <c r="D460" s="236" t="s">
        <v>173</v>
      </c>
      <c r="E460" s="237" t="s">
        <v>21</v>
      </c>
      <c r="F460" s="238" t="s">
        <v>805</v>
      </c>
      <c r="G460" s="235"/>
      <c r="H460" s="239">
        <v>132.46600000000001</v>
      </c>
      <c r="I460" s="240"/>
      <c r="J460" s="235"/>
      <c r="K460" s="235"/>
      <c r="L460" s="241"/>
      <c r="M460" s="242"/>
      <c r="N460" s="243"/>
      <c r="O460" s="243"/>
      <c r="P460" s="243"/>
      <c r="Q460" s="243"/>
      <c r="R460" s="243"/>
      <c r="S460" s="243"/>
      <c r="T460" s="24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5" t="s">
        <v>173</v>
      </c>
      <c r="AU460" s="245" t="s">
        <v>84</v>
      </c>
      <c r="AV460" s="13" t="s">
        <v>84</v>
      </c>
      <c r="AW460" s="13" t="s">
        <v>35</v>
      </c>
      <c r="AX460" s="13" t="s">
        <v>74</v>
      </c>
      <c r="AY460" s="245" t="s">
        <v>215</v>
      </c>
    </row>
    <row r="461" s="13" customFormat="1">
      <c r="A461" s="13"/>
      <c r="B461" s="234"/>
      <c r="C461" s="235"/>
      <c r="D461" s="236" t="s">
        <v>173</v>
      </c>
      <c r="E461" s="237" t="s">
        <v>21</v>
      </c>
      <c r="F461" s="238" t="s">
        <v>806</v>
      </c>
      <c r="G461" s="235"/>
      <c r="H461" s="239">
        <v>0.99399999999999999</v>
      </c>
      <c r="I461" s="240"/>
      <c r="J461" s="235"/>
      <c r="K461" s="235"/>
      <c r="L461" s="241"/>
      <c r="M461" s="242"/>
      <c r="N461" s="243"/>
      <c r="O461" s="243"/>
      <c r="P461" s="243"/>
      <c r="Q461" s="243"/>
      <c r="R461" s="243"/>
      <c r="S461" s="243"/>
      <c r="T461" s="24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5" t="s">
        <v>173</v>
      </c>
      <c r="AU461" s="245" t="s">
        <v>84</v>
      </c>
      <c r="AV461" s="13" t="s">
        <v>84</v>
      </c>
      <c r="AW461" s="13" t="s">
        <v>35</v>
      </c>
      <c r="AX461" s="13" t="s">
        <v>74</v>
      </c>
      <c r="AY461" s="245" t="s">
        <v>215</v>
      </c>
    </row>
    <row r="462" s="15" customFormat="1">
      <c r="A462" s="15"/>
      <c r="B462" s="257"/>
      <c r="C462" s="258"/>
      <c r="D462" s="236" t="s">
        <v>173</v>
      </c>
      <c r="E462" s="259" t="s">
        <v>21</v>
      </c>
      <c r="F462" s="260" t="s">
        <v>227</v>
      </c>
      <c r="G462" s="258"/>
      <c r="H462" s="261">
        <v>133.46000000000001</v>
      </c>
      <c r="I462" s="262"/>
      <c r="J462" s="258"/>
      <c r="K462" s="258"/>
      <c r="L462" s="263"/>
      <c r="M462" s="264"/>
      <c r="N462" s="265"/>
      <c r="O462" s="265"/>
      <c r="P462" s="265"/>
      <c r="Q462" s="265"/>
      <c r="R462" s="265"/>
      <c r="S462" s="265"/>
      <c r="T462" s="26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7" t="s">
        <v>173</v>
      </c>
      <c r="AU462" s="267" t="s">
        <v>84</v>
      </c>
      <c r="AV462" s="15" t="s">
        <v>221</v>
      </c>
      <c r="AW462" s="15" t="s">
        <v>35</v>
      </c>
      <c r="AX462" s="15" t="s">
        <v>82</v>
      </c>
      <c r="AY462" s="267" t="s">
        <v>215</v>
      </c>
    </row>
    <row r="463" s="2" customFormat="1" ht="37.8" customHeight="1">
      <c r="A463" s="41"/>
      <c r="B463" s="42"/>
      <c r="C463" s="216" t="s">
        <v>807</v>
      </c>
      <c r="D463" s="216" t="s">
        <v>217</v>
      </c>
      <c r="E463" s="217" t="s">
        <v>808</v>
      </c>
      <c r="F463" s="218" t="s">
        <v>809</v>
      </c>
      <c r="G463" s="219" t="s">
        <v>108</v>
      </c>
      <c r="H463" s="220">
        <v>37.591999999999999</v>
      </c>
      <c r="I463" s="221"/>
      <c r="J463" s="222">
        <f>ROUND(I463*H463,2)</f>
        <v>0</v>
      </c>
      <c r="K463" s="218" t="s">
        <v>220</v>
      </c>
      <c r="L463" s="47"/>
      <c r="M463" s="223" t="s">
        <v>21</v>
      </c>
      <c r="N463" s="224" t="s">
        <v>45</v>
      </c>
      <c r="O463" s="87"/>
      <c r="P463" s="225">
        <f>O463*H463</f>
        <v>0</v>
      </c>
      <c r="Q463" s="225">
        <v>0</v>
      </c>
      <c r="R463" s="225">
        <f>Q463*H463</f>
        <v>0</v>
      </c>
      <c r="S463" s="225">
        <v>0.0032000000000000002</v>
      </c>
      <c r="T463" s="226">
        <f>S463*H463</f>
        <v>0.1202944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7" t="s">
        <v>318</v>
      </c>
      <c r="AT463" s="227" t="s">
        <v>217</v>
      </c>
      <c r="AU463" s="227" t="s">
        <v>84</v>
      </c>
      <c r="AY463" s="20" t="s">
        <v>215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20" t="s">
        <v>82</v>
      </c>
      <c r="BK463" s="228">
        <f>ROUND(I463*H463,2)</f>
        <v>0</v>
      </c>
      <c r="BL463" s="20" t="s">
        <v>318</v>
      </c>
      <c r="BM463" s="227" t="s">
        <v>810</v>
      </c>
    </row>
    <row r="464" s="2" customFormat="1">
      <c r="A464" s="41"/>
      <c r="B464" s="42"/>
      <c r="C464" s="43"/>
      <c r="D464" s="229" t="s">
        <v>223</v>
      </c>
      <c r="E464" s="43"/>
      <c r="F464" s="230" t="s">
        <v>811</v>
      </c>
      <c r="G464" s="43"/>
      <c r="H464" s="43"/>
      <c r="I464" s="231"/>
      <c r="J464" s="43"/>
      <c r="K464" s="43"/>
      <c r="L464" s="47"/>
      <c r="M464" s="232"/>
      <c r="N464" s="233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223</v>
      </c>
      <c r="AU464" s="20" t="s">
        <v>84</v>
      </c>
    </row>
    <row r="465" s="13" customFormat="1">
      <c r="A465" s="13"/>
      <c r="B465" s="234"/>
      <c r="C465" s="235"/>
      <c r="D465" s="236" t="s">
        <v>173</v>
      </c>
      <c r="E465" s="237" t="s">
        <v>21</v>
      </c>
      <c r="F465" s="238" t="s">
        <v>114</v>
      </c>
      <c r="G465" s="235"/>
      <c r="H465" s="239">
        <v>37.591999999999999</v>
      </c>
      <c r="I465" s="240"/>
      <c r="J465" s="235"/>
      <c r="K465" s="235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173</v>
      </c>
      <c r="AU465" s="245" t="s">
        <v>84</v>
      </c>
      <c r="AV465" s="13" t="s">
        <v>84</v>
      </c>
      <c r="AW465" s="13" t="s">
        <v>35</v>
      </c>
      <c r="AX465" s="13" t="s">
        <v>82</v>
      </c>
      <c r="AY465" s="245" t="s">
        <v>215</v>
      </c>
    </row>
    <row r="466" s="2" customFormat="1" ht="24.15" customHeight="1">
      <c r="A466" s="41"/>
      <c r="B466" s="42"/>
      <c r="C466" s="216" t="s">
        <v>812</v>
      </c>
      <c r="D466" s="216" t="s">
        <v>217</v>
      </c>
      <c r="E466" s="217" t="s">
        <v>813</v>
      </c>
      <c r="F466" s="218" t="s">
        <v>814</v>
      </c>
      <c r="G466" s="219" t="s">
        <v>108</v>
      </c>
      <c r="H466" s="220">
        <v>37.591999999999999</v>
      </c>
      <c r="I466" s="221"/>
      <c r="J466" s="222">
        <f>ROUND(I466*H466,2)</f>
        <v>0</v>
      </c>
      <c r="K466" s="218" t="s">
        <v>21</v>
      </c>
      <c r="L466" s="47"/>
      <c r="M466" s="223" t="s">
        <v>21</v>
      </c>
      <c r="N466" s="224" t="s">
        <v>45</v>
      </c>
      <c r="O466" s="87"/>
      <c r="P466" s="225">
        <f>O466*H466</f>
        <v>0</v>
      </c>
      <c r="Q466" s="225">
        <v>0</v>
      </c>
      <c r="R466" s="225">
        <f>Q466*H466</f>
        <v>0</v>
      </c>
      <c r="S466" s="225">
        <v>0.0032000000000000002</v>
      </c>
      <c r="T466" s="226">
        <f>S466*H466</f>
        <v>0.1202944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7" t="s">
        <v>318</v>
      </c>
      <c r="AT466" s="227" t="s">
        <v>217</v>
      </c>
      <c r="AU466" s="227" t="s">
        <v>84</v>
      </c>
      <c r="AY466" s="20" t="s">
        <v>215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20" t="s">
        <v>82</v>
      </c>
      <c r="BK466" s="228">
        <f>ROUND(I466*H466,2)</f>
        <v>0</v>
      </c>
      <c r="BL466" s="20" t="s">
        <v>318</v>
      </c>
      <c r="BM466" s="227" t="s">
        <v>815</v>
      </c>
    </row>
    <row r="467" s="13" customFormat="1">
      <c r="A467" s="13"/>
      <c r="B467" s="234"/>
      <c r="C467" s="235"/>
      <c r="D467" s="236" t="s">
        <v>173</v>
      </c>
      <c r="E467" s="237" t="s">
        <v>21</v>
      </c>
      <c r="F467" s="238" t="s">
        <v>114</v>
      </c>
      <c r="G467" s="235"/>
      <c r="H467" s="239">
        <v>37.591999999999999</v>
      </c>
      <c r="I467" s="240"/>
      <c r="J467" s="235"/>
      <c r="K467" s="235"/>
      <c r="L467" s="241"/>
      <c r="M467" s="242"/>
      <c r="N467" s="243"/>
      <c r="O467" s="243"/>
      <c r="P467" s="243"/>
      <c r="Q467" s="243"/>
      <c r="R467" s="243"/>
      <c r="S467" s="243"/>
      <c r="T467" s="24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5" t="s">
        <v>173</v>
      </c>
      <c r="AU467" s="245" t="s">
        <v>84</v>
      </c>
      <c r="AV467" s="13" t="s">
        <v>84</v>
      </c>
      <c r="AW467" s="13" t="s">
        <v>35</v>
      </c>
      <c r="AX467" s="13" t="s">
        <v>82</v>
      </c>
      <c r="AY467" s="245" t="s">
        <v>215</v>
      </c>
    </row>
    <row r="468" s="2" customFormat="1" ht="33" customHeight="1">
      <c r="A468" s="41"/>
      <c r="B468" s="42"/>
      <c r="C468" s="216" t="s">
        <v>816</v>
      </c>
      <c r="D468" s="216" t="s">
        <v>217</v>
      </c>
      <c r="E468" s="217" t="s">
        <v>817</v>
      </c>
      <c r="F468" s="218" t="s">
        <v>818</v>
      </c>
      <c r="G468" s="219" t="s">
        <v>108</v>
      </c>
      <c r="H468" s="220">
        <v>13.810000000000001</v>
      </c>
      <c r="I468" s="221"/>
      <c r="J468" s="222">
        <f>ROUND(I468*H468,2)</f>
        <v>0</v>
      </c>
      <c r="K468" s="218" t="s">
        <v>220</v>
      </c>
      <c r="L468" s="47"/>
      <c r="M468" s="223" t="s">
        <v>21</v>
      </c>
      <c r="N468" s="224" t="s">
        <v>45</v>
      </c>
      <c r="O468" s="87"/>
      <c r="P468" s="225">
        <f>O468*H468</f>
        <v>0</v>
      </c>
      <c r="Q468" s="225">
        <v>0</v>
      </c>
      <c r="R468" s="225">
        <f>Q468*H468</f>
        <v>0</v>
      </c>
      <c r="S468" s="225">
        <v>0.002</v>
      </c>
      <c r="T468" s="226">
        <f>S468*H468</f>
        <v>0.027620000000000002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7" t="s">
        <v>318</v>
      </c>
      <c r="AT468" s="227" t="s">
        <v>217</v>
      </c>
      <c r="AU468" s="227" t="s">
        <v>84</v>
      </c>
      <c r="AY468" s="20" t="s">
        <v>215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20" t="s">
        <v>82</v>
      </c>
      <c r="BK468" s="228">
        <f>ROUND(I468*H468,2)</f>
        <v>0</v>
      </c>
      <c r="BL468" s="20" t="s">
        <v>318</v>
      </c>
      <c r="BM468" s="227" t="s">
        <v>819</v>
      </c>
    </row>
    <row r="469" s="2" customFormat="1">
      <c r="A469" s="41"/>
      <c r="B469" s="42"/>
      <c r="C469" s="43"/>
      <c r="D469" s="229" t="s">
        <v>223</v>
      </c>
      <c r="E469" s="43"/>
      <c r="F469" s="230" t="s">
        <v>820</v>
      </c>
      <c r="G469" s="43"/>
      <c r="H469" s="43"/>
      <c r="I469" s="231"/>
      <c r="J469" s="43"/>
      <c r="K469" s="43"/>
      <c r="L469" s="47"/>
      <c r="M469" s="232"/>
      <c r="N469" s="233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223</v>
      </c>
      <c r="AU469" s="20" t="s">
        <v>84</v>
      </c>
    </row>
    <row r="470" s="13" customFormat="1">
      <c r="A470" s="13"/>
      <c r="B470" s="234"/>
      <c r="C470" s="235"/>
      <c r="D470" s="236" t="s">
        <v>173</v>
      </c>
      <c r="E470" s="237" t="s">
        <v>21</v>
      </c>
      <c r="F470" s="238" t="s">
        <v>110</v>
      </c>
      <c r="G470" s="235"/>
      <c r="H470" s="239">
        <v>13.810000000000001</v>
      </c>
      <c r="I470" s="240"/>
      <c r="J470" s="235"/>
      <c r="K470" s="235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173</v>
      </c>
      <c r="AU470" s="245" t="s">
        <v>84</v>
      </c>
      <c r="AV470" s="13" t="s">
        <v>84</v>
      </c>
      <c r="AW470" s="13" t="s">
        <v>35</v>
      </c>
      <c r="AX470" s="13" t="s">
        <v>82</v>
      </c>
      <c r="AY470" s="245" t="s">
        <v>215</v>
      </c>
    </row>
    <row r="471" s="2" customFormat="1" ht="44.25" customHeight="1">
      <c r="A471" s="41"/>
      <c r="B471" s="42"/>
      <c r="C471" s="216" t="s">
        <v>821</v>
      </c>
      <c r="D471" s="216" t="s">
        <v>217</v>
      </c>
      <c r="E471" s="217" t="s">
        <v>822</v>
      </c>
      <c r="F471" s="218" t="s">
        <v>823</v>
      </c>
      <c r="G471" s="219" t="s">
        <v>108</v>
      </c>
      <c r="H471" s="220">
        <v>16.442</v>
      </c>
      <c r="I471" s="221"/>
      <c r="J471" s="222">
        <f>ROUND(I471*H471,2)</f>
        <v>0</v>
      </c>
      <c r="K471" s="218" t="s">
        <v>220</v>
      </c>
      <c r="L471" s="47"/>
      <c r="M471" s="223" t="s">
        <v>21</v>
      </c>
      <c r="N471" s="224" t="s">
        <v>45</v>
      </c>
      <c r="O471" s="87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27" t="s">
        <v>318</v>
      </c>
      <c r="AT471" s="227" t="s">
        <v>217</v>
      </c>
      <c r="AU471" s="227" t="s">
        <v>84</v>
      </c>
      <c r="AY471" s="20" t="s">
        <v>215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20" t="s">
        <v>82</v>
      </c>
      <c r="BK471" s="228">
        <f>ROUND(I471*H471,2)</f>
        <v>0</v>
      </c>
      <c r="BL471" s="20" t="s">
        <v>318</v>
      </c>
      <c r="BM471" s="227" t="s">
        <v>824</v>
      </c>
    </row>
    <row r="472" s="2" customFormat="1">
      <c r="A472" s="41"/>
      <c r="B472" s="42"/>
      <c r="C472" s="43"/>
      <c r="D472" s="229" t="s">
        <v>223</v>
      </c>
      <c r="E472" s="43"/>
      <c r="F472" s="230" t="s">
        <v>825</v>
      </c>
      <c r="G472" s="43"/>
      <c r="H472" s="43"/>
      <c r="I472" s="231"/>
      <c r="J472" s="43"/>
      <c r="K472" s="43"/>
      <c r="L472" s="47"/>
      <c r="M472" s="232"/>
      <c r="N472" s="233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223</v>
      </c>
      <c r="AU472" s="20" t="s">
        <v>84</v>
      </c>
    </row>
    <row r="473" s="13" customFormat="1">
      <c r="A473" s="13"/>
      <c r="B473" s="234"/>
      <c r="C473" s="235"/>
      <c r="D473" s="236" t="s">
        <v>173</v>
      </c>
      <c r="E473" s="237" t="s">
        <v>21</v>
      </c>
      <c r="F473" s="238" t="s">
        <v>161</v>
      </c>
      <c r="G473" s="235"/>
      <c r="H473" s="239">
        <v>16.442</v>
      </c>
      <c r="I473" s="240"/>
      <c r="J473" s="235"/>
      <c r="K473" s="235"/>
      <c r="L473" s="241"/>
      <c r="M473" s="242"/>
      <c r="N473" s="243"/>
      <c r="O473" s="243"/>
      <c r="P473" s="243"/>
      <c r="Q473" s="243"/>
      <c r="R473" s="243"/>
      <c r="S473" s="243"/>
      <c r="T473" s="24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5" t="s">
        <v>173</v>
      </c>
      <c r="AU473" s="245" t="s">
        <v>84</v>
      </c>
      <c r="AV473" s="13" t="s">
        <v>84</v>
      </c>
      <c r="AW473" s="13" t="s">
        <v>35</v>
      </c>
      <c r="AX473" s="13" t="s">
        <v>82</v>
      </c>
      <c r="AY473" s="245" t="s">
        <v>215</v>
      </c>
    </row>
    <row r="474" s="2" customFormat="1" ht="16.5" customHeight="1">
      <c r="A474" s="41"/>
      <c r="B474" s="42"/>
      <c r="C474" s="278" t="s">
        <v>826</v>
      </c>
      <c r="D474" s="278" t="s">
        <v>278</v>
      </c>
      <c r="E474" s="279" t="s">
        <v>764</v>
      </c>
      <c r="F474" s="280" t="s">
        <v>765</v>
      </c>
      <c r="G474" s="281" t="s">
        <v>258</v>
      </c>
      <c r="H474" s="282">
        <v>0.0070000000000000001</v>
      </c>
      <c r="I474" s="283"/>
      <c r="J474" s="284">
        <f>ROUND(I474*H474,2)</f>
        <v>0</v>
      </c>
      <c r="K474" s="280" t="s">
        <v>220</v>
      </c>
      <c r="L474" s="285"/>
      <c r="M474" s="286" t="s">
        <v>21</v>
      </c>
      <c r="N474" s="287" t="s">
        <v>45</v>
      </c>
      <c r="O474" s="87"/>
      <c r="P474" s="225">
        <f>O474*H474</f>
        <v>0</v>
      </c>
      <c r="Q474" s="225">
        <v>1</v>
      </c>
      <c r="R474" s="225">
        <f>Q474*H474</f>
        <v>0.0070000000000000001</v>
      </c>
      <c r="S474" s="225">
        <v>0</v>
      </c>
      <c r="T474" s="226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27" t="s">
        <v>420</v>
      </c>
      <c r="AT474" s="227" t="s">
        <v>278</v>
      </c>
      <c r="AU474" s="227" t="s">
        <v>84</v>
      </c>
      <c r="AY474" s="20" t="s">
        <v>215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20" t="s">
        <v>82</v>
      </c>
      <c r="BK474" s="228">
        <f>ROUND(I474*H474,2)</f>
        <v>0</v>
      </c>
      <c r="BL474" s="20" t="s">
        <v>318</v>
      </c>
      <c r="BM474" s="227" t="s">
        <v>827</v>
      </c>
    </row>
    <row r="475" s="13" customFormat="1">
      <c r="A475" s="13"/>
      <c r="B475" s="234"/>
      <c r="C475" s="235"/>
      <c r="D475" s="236" t="s">
        <v>173</v>
      </c>
      <c r="E475" s="237" t="s">
        <v>21</v>
      </c>
      <c r="F475" s="238" t="s">
        <v>828</v>
      </c>
      <c r="G475" s="235"/>
      <c r="H475" s="239">
        <v>0.0070000000000000001</v>
      </c>
      <c r="I475" s="240"/>
      <c r="J475" s="235"/>
      <c r="K475" s="235"/>
      <c r="L475" s="241"/>
      <c r="M475" s="242"/>
      <c r="N475" s="243"/>
      <c r="O475" s="243"/>
      <c r="P475" s="243"/>
      <c r="Q475" s="243"/>
      <c r="R475" s="243"/>
      <c r="S475" s="243"/>
      <c r="T475" s="24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5" t="s">
        <v>173</v>
      </c>
      <c r="AU475" s="245" t="s">
        <v>84</v>
      </c>
      <c r="AV475" s="13" t="s">
        <v>84</v>
      </c>
      <c r="AW475" s="13" t="s">
        <v>35</v>
      </c>
      <c r="AX475" s="13" t="s">
        <v>82</v>
      </c>
      <c r="AY475" s="245" t="s">
        <v>215</v>
      </c>
    </row>
    <row r="476" s="2" customFormat="1" ht="37.8" customHeight="1">
      <c r="A476" s="41"/>
      <c r="B476" s="42"/>
      <c r="C476" s="216" t="s">
        <v>829</v>
      </c>
      <c r="D476" s="216" t="s">
        <v>217</v>
      </c>
      <c r="E476" s="217" t="s">
        <v>830</v>
      </c>
      <c r="F476" s="218" t="s">
        <v>831</v>
      </c>
      <c r="G476" s="219" t="s">
        <v>108</v>
      </c>
      <c r="H476" s="220">
        <v>12.042</v>
      </c>
      <c r="I476" s="221"/>
      <c r="J476" s="222">
        <f>ROUND(I476*H476,2)</f>
        <v>0</v>
      </c>
      <c r="K476" s="218" t="s">
        <v>21</v>
      </c>
      <c r="L476" s="47"/>
      <c r="M476" s="223" t="s">
        <v>21</v>
      </c>
      <c r="N476" s="224" t="s">
        <v>45</v>
      </c>
      <c r="O476" s="87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7" t="s">
        <v>318</v>
      </c>
      <c r="AT476" s="227" t="s">
        <v>217</v>
      </c>
      <c r="AU476" s="227" t="s">
        <v>84</v>
      </c>
      <c r="AY476" s="20" t="s">
        <v>215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20" t="s">
        <v>82</v>
      </c>
      <c r="BK476" s="228">
        <f>ROUND(I476*H476,2)</f>
        <v>0</v>
      </c>
      <c r="BL476" s="20" t="s">
        <v>318</v>
      </c>
      <c r="BM476" s="227" t="s">
        <v>832</v>
      </c>
    </row>
    <row r="477" s="16" customFormat="1">
      <c r="A477" s="16"/>
      <c r="B477" s="268"/>
      <c r="C477" s="269"/>
      <c r="D477" s="236" t="s">
        <v>173</v>
      </c>
      <c r="E477" s="270" t="s">
        <v>21</v>
      </c>
      <c r="F477" s="271" t="s">
        <v>485</v>
      </c>
      <c r="G477" s="269"/>
      <c r="H477" s="270" t="s">
        <v>21</v>
      </c>
      <c r="I477" s="272"/>
      <c r="J477" s="269"/>
      <c r="K477" s="269"/>
      <c r="L477" s="273"/>
      <c r="M477" s="274"/>
      <c r="N477" s="275"/>
      <c r="O477" s="275"/>
      <c r="P477" s="275"/>
      <c r="Q477" s="275"/>
      <c r="R477" s="275"/>
      <c r="S477" s="275"/>
      <c r="T477" s="27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77" t="s">
        <v>173</v>
      </c>
      <c r="AU477" s="277" t="s">
        <v>84</v>
      </c>
      <c r="AV477" s="16" t="s">
        <v>82</v>
      </c>
      <c r="AW477" s="16" t="s">
        <v>35</v>
      </c>
      <c r="AX477" s="16" t="s">
        <v>74</v>
      </c>
      <c r="AY477" s="277" t="s">
        <v>215</v>
      </c>
    </row>
    <row r="478" s="16" customFormat="1">
      <c r="A478" s="16"/>
      <c r="B478" s="268"/>
      <c r="C478" s="269"/>
      <c r="D478" s="236" t="s">
        <v>173</v>
      </c>
      <c r="E478" s="270" t="s">
        <v>21</v>
      </c>
      <c r="F478" s="271" t="s">
        <v>833</v>
      </c>
      <c r="G478" s="269"/>
      <c r="H478" s="270" t="s">
        <v>21</v>
      </c>
      <c r="I478" s="272"/>
      <c r="J478" s="269"/>
      <c r="K478" s="269"/>
      <c r="L478" s="273"/>
      <c r="M478" s="274"/>
      <c r="N478" s="275"/>
      <c r="O478" s="275"/>
      <c r="P478" s="275"/>
      <c r="Q478" s="275"/>
      <c r="R478" s="275"/>
      <c r="S478" s="275"/>
      <c r="T478" s="27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77" t="s">
        <v>173</v>
      </c>
      <c r="AU478" s="277" t="s">
        <v>84</v>
      </c>
      <c r="AV478" s="16" t="s">
        <v>82</v>
      </c>
      <c r="AW478" s="16" t="s">
        <v>35</v>
      </c>
      <c r="AX478" s="16" t="s">
        <v>74</v>
      </c>
      <c r="AY478" s="277" t="s">
        <v>215</v>
      </c>
    </row>
    <row r="479" s="13" customFormat="1">
      <c r="A479" s="13"/>
      <c r="B479" s="234"/>
      <c r="C479" s="235"/>
      <c r="D479" s="236" t="s">
        <v>173</v>
      </c>
      <c r="E479" s="237" t="s">
        <v>21</v>
      </c>
      <c r="F479" s="238" t="s">
        <v>834</v>
      </c>
      <c r="G479" s="235"/>
      <c r="H479" s="239">
        <v>3.819</v>
      </c>
      <c r="I479" s="240"/>
      <c r="J479" s="235"/>
      <c r="K479" s="235"/>
      <c r="L479" s="241"/>
      <c r="M479" s="242"/>
      <c r="N479" s="243"/>
      <c r="O479" s="243"/>
      <c r="P479" s="243"/>
      <c r="Q479" s="243"/>
      <c r="R479" s="243"/>
      <c r="S479" s="243"/>
      <c r="T479" s="24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5" t="s">
        <v>173</v>
      </c>
      <c r="AU479" s="245" t="s">
        <v>84</v>
      </c>
      <c r="AV479" s="13" t="s">
        <v>84</v>
      </c>
      <c r="AW479" s="13" t="s">
        <v>35</v>
      </c>
      <c r="AX479" s="13" t="s">
        <v>74</v>
      </c>
      <c r="AY479" s="245" t="s">
        <v>215</v>
      </c>
    </row>
    <row r="480" s="13" customFormat="1">
      <c r="A480" s="13"/>
      <c r="B480" s="234"/>
      <c r="C480" s="235"/>
      <c r="D480" s="236" t="s">
        <v>173</v>
      </c>
      <c r="E480" s="237" t="s">
        <v>21</v>
      </c>
      <c r="F480" s="238" t="s">
        <v>835</v>
      </c>
      <c r="G480" s="235"/>
      <c r="H480" s="239">
        <v>0.215</v>
      </c>
      <c r="I480" s="240"/>
      <c r="J480" s="235"/>
      <c r="K480" s="235"/>
      <c r="L480" s="241"/>
      <c r="M480" s="242"/>
      <c r="N480" s="243"/>
      <c r="O480" s="243"/>
      <c r="P480" s="243"/>
      <c r="Q480" s="243"/>
      <c r="R480" s="243"/>
      <c r="S480" s="243"/>
      <c r="T480" s="24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5" t="s">
        <v>173</v>
      </c>
      <c r="AU480" s="245" t="s">
        <v>84</v>
      </c>
      <c r="AV480" s="13" t="s">
        <v>84</v>
      </c>
      <c r="AW480" s="13" t="s">
        <v>35</v>
      </c>
      <c r="AX480" s="13" t="s">
        <v>74</v>
      </c>
      <c r="AY480" s="245" t="s">
        <v>215</v>
      </c>
    </row>
    <row r="481" s="16" customFormat="1">
      <c r="A481" s="16"/>
      <c r="B481" s="268"/>
      <c r="C481" s="269"/>
      <c r="D481" s="236" t="s">
        <v>173</v>
      </c>
      <c r="E481" s="270" t="s">
        <v>21</v>
      </c>
      <c r="F481" s="271" t="s">
        <v>836</v>
      </c>
      <c r="G481" s="269"/>
      <c r="H481" s="270" t="s">
        <v>21</v>
      </c>
      <c r="I481" s="272"/>
      <c r="J481" s="269"/>
      <c r="K481" s="269"/>
      <c r="L481" s="273"/>
      <c r="M481" s="274"/>
      <c r="N481" s="275"/>
      <c r="O481" s="275"/>
      <c r="P481" s="275"/>
      <c r="Q481" s="275"/>
      <c r="R481" s="275"/>
      <c r="S481" s="275"/>
      <c r="T481" s="27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77" t="s">
        <v>173</v>
      </c>
      <c r="AU481" s="277" t="s">
        <v>84</v>
      </c>
      <c r="AV481" s="16" t="s">
        <v>82</v>
      </c>
      <c r="AW481" s="16" t="s">
        <v>35</v>
      </c>
      <c r="AX481" s="16" t="s">
        <v>74</v>
      </c>
      <c r="AY481" s="277" t="s">
        <v>215</v>
      </c>
    </row>
    <row r="482" s="13" customFormat="1">
      <c r="A482" s="13"/>
      <c r="B482" s="234"/>
      <c r="C482" s="235"/>
      <c r="D482" s="236" t="s">
        <v>173</v>
      </c>
      <c r="E482" s="237" t="s">
        <v>21</v>
      </c>
      <c r="F482" s="238" t="s">
        <v>837</v>
      </c>
      <c r="G482" s="235"/>
      <c r="H482" s="239">
        <v>5.0250000000000004</v>
      </c>
      <c r="I482" s="240"/>
      <c r="J482" s="235"/>
      <c r="K482" s="235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173</v>
      </c>
      <c r="AU482" s="245" t="s">
        <v>84</v>
      </c>
      <c r="AV482" s="13" t="s">
        <v>84</v>
      </c>
      <c r="AW482" s="13" t="s">
        <v>35</v>
      </c>
      <c r="AX482" s="13" t="s">
        <v>74</v>
      </c>
      <c r="AY482" s="245" t="s">
        <v>215</v>
      </c>
    </row>
    <row r="483" s="16" customFormat="1">
      <c r="A483" s="16"/>
      <c r="B483" s="268"/>
      <c r="C483" s="269"/>
      <c r="D483" s="236" t="s">
        <v>173</v>
      </c>
      <c r="E483" s="270" t="s">
        <v>21</v>
      </c>
      <c r="F483" s="271" t="s">
        <v>838</v>
      </c>
      <c r="G483" s="269"/>
      <c r="H483" s="270" t="s">
        <v>21</v>
      </c>
      <c r="I483" s="272"/>
      <c r="J483" s="269"/>
      <c r="K483" s="269"/>
      <c r="L483" s="273"/>
      <c r="M483" s="274"/>
      <c r="N483" s="275"/>
      <c r="O483" s="275"/>
      <c r="P483" s="275"/>
      <c r="Q483" s="275"/>
      <c r="R483" s="275"/>
      <c r="S483" s="275"/>
      <c r="T483" s="27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T483" s="277" t="s">
        <v>173</v>
      </c>
      <c r="AU483" s="277" t="s">
        <v>84</v>
      </c>
      <c r="AV483" s="16" t="s">
        <v>82</v>
      </c>
      <c r="AW483" s="16" t="s">
        <v>35</v>
      </c>
      <c r="AX483" s="16" t="s">
        <v>74</v>
      </c>
      <c r="AY483" s="277" t="s">
        <v>215</v>
      </c>
    </row>
    <row r="484" s="13" customFormat="1">
      <c r="A484" s="13"/>
      <c r="B484" s="234"/>
      <c r="C484" s="235"/>
      <c r="D484" s="236" t="s">
        <v>173</v>
      </c>
      <c r="E484" s="237" t="s">
        <v>21</v>
      </c>
      <c r="F484" s="238" t="s">
        <v>839</v>
      </c>
      <c r="G484" s="235"/>
      <c r="H484" s="239">
        <v>2.9830000000000001</v>
      </c>
      <c r="I484" s="240"/>
      <c r="J484" s="235"/>
      <c r="K484" s="235"/>
      <c r="L484" s="241"/>
      <c r="M484" s="242"/>
      <c r="N484" s="243"/>
      <c r="O484" s="243"/>
      <c r="P484" s="243"/>
      <c r="Q484" s="243"/>
      <c r="R484" s="243"/>
      <c r="S484" s="243"/>
      <c r="T484" s="24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5" t="s">
        <v>173</v>
      </c>
      <c r="AU484" s="245" t="s">
        <v>84</v>
      </c>
      <c r="AV484" s="13" t="s">
        <v>84</v>
      </c>
      <c r="AW484" s="13" t="s">
        <v>35</v>
      </c>
      <c r="AX484" s="13" t="s">
        <v>74</v>
      </c>
      <c r="AY484" s="245" t="s">
        <v>215</v>
      </c>
    </row>
    <row r="485" s="14" customFormat="1">
      <c r="A485" s="14"/>
      <c r="B485" s="246"/>
      <c r="C485" s="247"/>
      <c r="D485" s="236" t="s">
        <v>173</v>
      </c>
      <c r="E485" s="248" t="s">
        <v>158</v>
      </c>
      <c r="F485" s="249" t="s">
        <v>226</v>
      </c>
      <c r="G485" s="247"/>
      <c r="H485" s="250">
        <v>12.042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6" t="s">
        <v>173</v>
      </c>
      <c r="AU485" s="256" t="s">
        <v>84</v>
      </c>
      <c r="AV485" s="14" t="s">
        <v>120</v>
      </c>
      <c r="AW485" s="14" t="s">
        <v>35</v>
      </c>
      <c r="AX485" s="14" t="s">
        <v>74</v>
      </c>
      <c r="AY485" s="256" t="s">
        <v>215</v>
      </c>
    </row>
    <row r="486" s="15" customFormat="1">
      <c r="A486" s="15"/>
      <c r="B486" s="257"/>
      <c r="C486" s="258"/>
      <c r="D486" s="236" t="s">
        <v>173</v>
      </c>
      <c r="E486" s="259" t="s">
        <v>21</v>
      </c>
      <c r="F486" s="260" t="s">
        <v>227</v>
      </c>
      <c r="G486" s="258"/>
      <c r="H486" s="261">
        <v>12.042</v>
      </c>
      <c r="I486" s="262"/>
      <c r="J486" s="258"/>
      <c r="K486" s="258"/>
      <c r="L486" s="263"/>
      <c r="M486" s="264"/>
      <c r="N486" s="265"/>
      <c r="O486" s="265"/>
      <c r="P486" s="265"/>
      <c r="Q486" s="265"/>
      <c r="R486" s="265"/>
      <c r="S486" s="265"/>
      <c r="T486" s="266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7" t="s">
        <v>173</v>
      </c>
      <c r="AU486" s="267" t="s">
        <v>84</v>
      </c>
      <c r="AV486" s="15" t="s">
        <v>221</v>
      </c>
      <c r="AW486" s="15" t="s">
        <v>35</v>
      </c>
      <c r="AX486" s="15" t="s">
        <v>82</v>
      </c>
      <c r="AY486" s="267" t="s">
        <v>215</v>
      </c>
    </row>
    <row r="487" s="2" customFormat="1" ht="49.05" customHeight="1">
      <c r="A487" s="41"/>
      <c r="B487" s="42"/>
      <c r="C487" s="278" t="s">
        <v>840</v>
      </c>
      <c r="D487" s="278" t="s">
        <v>278</v>
      </c>
      <c r="E487" s="279" t="s">
        <v>775</v>
      </c>
      <c r="F487" s="280" t="s">
        <v>776</v>
      </c>
      <c r="G487" s="281" t="s">
        <v>108</v>
      </c>
      <c r="H487" s="282">
        <v>14.449999999999999</v>
      </c>
      <c r="I487" s="283"/>
      <c r="J487" s="284">
        <f>ROUND(I487*H487,2)</f>
        <v>0</v>
      </c>
      <c r="K487" s="280" t="s">
        <v>220</v>
      </c>
      <c r="L487" s="285"/>
      <c r="M487" s="286" t="s">
        <v>21</v>
      </c>
      <c r="N487" s="287" t="s">
        <v>45</v>
      </c>
      <c r="O487" s="87"/>
      <c r="P487" s="225">
        <f>O487*H487</f>
        <v>0</v>
      </c>
      <c r="Q487" s="225">
        <v>0.0040000000000000001</v>
      </c>
      <c r="R487" s="225">
        <f>Q487*H487</f>
        <v>0.057799999999999997</v>
      </c>
      <c r="S487" s="225">
        <v>0</v>
      </c>
      <c r="T487" s="226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7" t="s">
        <v>420</v>
      </c>
      <c r="AT487" s="227" t="s">
        <v>278</v>
      </c>
      <c r="AU487" s="227" t="s">
        <v>84</v>
      </c>
      <c r="AY487" s="20" t="s">
        <v>215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20" t="s">
        <v>82</v>
      </c>
      <c r="BK487" s="228">
        <f>ROUND(I487*H487,2)</f>
        <v>0</v>
      </c>
      <c r="BL487" s="20" t="s">
        <v>318</v>
      </c>
      <c r="BM487" s="227" t="s">
        <v>841</v>
      </c>
    </row>
    <row r="488" s="13" customFormat="1">
      <c r="A488" s="13"/>
      <c r="B488" s="234"/>
      <c r="C488" s="235"/>
      <c r="D488" s="236" t="s">
        <v>173</v>
      </c>
      <c r="E488" s="237" t="s">
        <v>21</v>
      </c>
      <c r="F488" s="238" t="s">
        <v>842</v>
      </c>
      <c r="G488" s="235"/>
      <c r="H488" s="239">
        <v>14.449999999999999</v>
      </c>
      <c r="I488" s="240"/>
      <c r="J488" s="235"/>
      <c r="K488" s="235"/>
      <c r="L488" s="241"/>
      <c r="M488" s="242"/>
      <c r="N488" s="243"/>
      <c r="O488" s="243"/>
      <c r="P488" s="243"/>
      <c r="Q488" s="243"/>
      <c r="R488" s="243"/>
      <c r="S488" s="243"/>
      <c r="T488" s="24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5" t="s">
        <v>173</v>
      </c>
      <c r="AU488" s="245" t="s">
        <v>84</v>
      </c>
      <c r="AV488" s="13" t="s">
        <v>84</v>
      </c>
      <c r="AW488" s="13" t="s">
        <v>35</v>
      </c>
      <c r="AX488" s="13" t="s">
        <v>82</v>
      </c>
      <c r="AY488" s="245" t="s">
        <v>215</v>
      </c>
    </row>
    <row r="489" s="2" customFormat="1" ht="37.8" customHeight="1">
      <c r="A489" s="41"/>
      <c r="B489" s="42"/>
      <c r="C489" s="216" t="s">
        <v>843</v>
      </c>
      <c r="D489" s="216" t="s">
        <v>217</v>
      </c>
      <c r="E489" s="217" t="s">
        <v>844</v>
      </c>
      <c r="F489" s="218" t="s">
        <v>845</v>
      </c>
      <c r="G489" s="219" t="s">
        <v>108</v>
      </c>
      <c r="H489" s="220">
        <v>9.4499999999999993</v>
      </c>
      <c r="I489" s="221"/>
      <c r="J489" s="222">
        <f>ROUND(I489*H489,2)</f>
        <v>0</v>
      </c>
      <c r="K489" s="218" t="s">
        <v>220</v>
      </c>
      <c r="L489" s="47"/>
      <c r="M489" s="223" t="s">
        <v>21</v>
      </c>
      <c r="N489" s="224" t="s">
        <v>45</v>
      </c>
      <c r="O489" s="87"/>
      <c r="P489" s="225">
        <f>O489*H489</f>
        <v>0</v>
      </c>
      <c r="Q489" s="225">
        <v>0</v>
      </c>
      <c r="R489" s="225">
        <f>Q489*H489</f>
        <v>0</v>
      </c>
      <c r="S489" s="225">
        <v>0.00066</v>
      </c>
      <c r="T489" s="226">
        <f>S489*H489</f>
        <v>0.0062369999999999995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7" t="s">
        <v>318</v>
      </c>
      <c r="AT489" s="227" t="s">
        <v>217</v>
      </c>
      <c r="AU489" s="227" t="s">
        <v>84</v>
      </c>
      <c r="AY489" s="20" t="s">
        <v>215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20" t="s">
        <v>82</v>
      </c>
      <c r="BK489" s="228">
        <f>ROUND(I489*H489,2)</f>
        <v>0</v>
      </c>
      <c r="BL489" s="20" t="s">
        <v>318</v>
      </c>
      <c r="BM489" s="227" t="s">
        <v>846</v>
      </c>
    </row>
    <row r="490" s="2" customFormat="1">
      <c r="A490" s="41"/>
      <c r="B490" s="42"/>
      <c r="C490" s="43"/>
      <c r="D490" s="229" t="s">
        <v>223</v>
      </c>
      <c r="E490" s="43"/>
      <c r="F490" s="230" t="s">
        <v>847</v>
      </c>
      <c r="G490" s="43"/>
      <c r="H490" s="43"/>
      <c r="I490" s="231"/>
      <c r="J490" s="43"/>
      <c r="K490" s="43"/>
      <c r="L490" s="47"/>
      <c r="M490" s="232"/>
      <c r="N490" s="233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223</v>
      </c>
      <c r="AU490" s="20" t="s">
        <v>84</v>
      </c>
    </row>
    <row r="491" s="13" customFormat="1">
      <c r="A491" s="13"/>
      <c r="B491" s="234"/>
      <c r="C491" s="235"/>
      <c r="D491" s="236" t="s">
        <v>173</v>
      </c>
      <c r="E491" s="237" t="s">
        <v>21</v>
      </c>
      <c r="F491" s="238" t="s">
        <v>106</v>
      </c>
      <c r="G491" s="235"/>
      <c r="H491" s="239">
        <v>9.4499999999999993</v>
      </c>
      <c r="I491" s="240"/>
      <c r="J491" s="235"/>
      <c r="K491" s="235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173</v>
      </c>
      <c r="AU491" s="245" t="s">
        <v>84</v>
      </c>
      <c r="AV491" s="13" t="s">
        <v>84</v>
      </c>
      <c r="AW491" s="13" t="s">
        <v>35</v>
      </c>
      <c r="AX491" s="13" t="s">
        <v>82</v>
      </c>
      <c r="AY491" s="245" t="s">
        <v>215</v>
      </c>
    </row>
    <row r="492" s="2" customFormat="1" ht="37.8" customHeight="1">
      <c r="A492" s="41"/>
      <c r="B492" s="42"/>
      <c r="C492" s="216" t="s">
        <v>848</v>
      </c>
      <c r="D492" s="216" t="s">
        <v>217</v>
      </c>
      <c r="E492" s="217" t="s">
        <v>849</v>
      </c>
      <c r="F492" s="218" t="s">
        <v>850</v>
      </c>
      <c r="G492" s="219" t="s">
        <v>108</v>
      </c>
      <c r="H492" s="220">
        <v>13.810000000000001</v>
      </c>
      <c r="I492" s="221"/>
      <c r="J492" s="222">
        <f>ROUND(I492*H492,2)</f>
        <v>0</v>
      </c>
      <c r="K492" s="218" t="s">
        <v>220</v>
      </c>
      <c r="L492" s="47"/>
      <c r="M492" s="223" t="s">
        <v>21</v>
      </c>
      <c r="N492" s="224" t="s">
        <v>45</v>
      </c>
      <c r="O492" s="87"/>
      <c r="P492" s="225">
        <f>O492*H492</f>
        <v>0</v>
      </c>
      <c r="Q492" s="225">
        <v>0</v>
      </c>
      <c r="R492" s="225">
        <f>Q492*H492</f>
        <v>0</v>
      </c>
      <c r="S492" s="225">
        <v>0.0054999999999999997</v>
      </c>
      <c r="T492" s="226">
        <f>S492*H492</f>
        <v>0.075954999999999995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7" t="s">
        <v>318</v>
      </c>
      <c r="AT492" s="227" t="s">
        <v>217</v>
      </c>
      <c r="AU492" s="227" t="s">
        <v>84</v>
      </c>
      <c r="AY492" s="20" t="s">
        <v>215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20" t="s">
        <v>82</v>
      </c>
      <c r="BK492" s="228">
        <f>ROUND(I492*H492,2)</f>
        <v>0</v>
      </c>
      <c r="BL492" s="20" t="s">
        <v>318</v>
      </c>
      <c r="BM492" s="227" t="s">
        <v>851</v>
      </c>
    </row>
    <row r="493" s="2" customFormat="1">
      <c r="A493" s="41"/>
      <c r="B493" s="42"/>
      <c r="C493" s="43"/>
      <c r="D493" s="229" t="s">
        <v>223</v>
      </c>
      <c r="E493" s="43"/>
      <c r="F493" s="230" t="s">
        <v>852</v>
      </c>
      <c r="G493" s="43"/>
      <c r="H493" s="43"/>
      <c r="I493" s="231"/>
      <c r="J493" s="43"/>
      <c r="K493" s="43"/>
      <c r="L493" s="47"/>
      <c r="M493" s="232"/>
      <c r="N493" s="233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223</v>
      </c>
      <c r="AU493" s="20" t="s">
        <v>84</v>
      </c>
    </row>
    <row r="494" s="16" customFormat="1">
      <c r="A494" s="16"/>
      <c r="B494" s="268"/>
      <c r="C494" s="269"/>
      <c r="D494" s="236" t="s">
        <v>173</v>
      </c>
      <c r="E494" s="270" t="s">
        <v>21</v>
      </c>
      <c r="F494" s="271" t="s">
        <v>853</v>
      </c>
      <c r="G494" s="269"/>
      <c r="H494" s="270" t="s">
        <v>21</v>
      </c>
      <c r="I494" s="272"/>
      <c r="J494" s="269"/>
      <c r="K494" s="269"/>
      <c r="L494" s="273"/>
      <c r="M494" s="274"/>
      <c r="N494" s="275"/>
      <c r="O494" s="275"/>
      <c r="P494" s="275"/>
      <c r="Q494" s="275"/>
      <c r="R494" s="275"/>
      <c r="S494" s="275"/>
      <c r="T494" s="27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77" t="s">
        <v>173</v>
      </c>
      <c r="AU494" s="277" t="s">
        <v>84</v>
      </c>
      <c r="AV494" s="16" t="s">
        <v>82</v>
      </c>
      <c r="AW494" s="16" t="s">
        <v>35</v>
      </c>
      <c r="AX494" s="16" t="s">
        <v>74</v>
      </c>
      <c r="AY494" s="277" t="s">
        <v>215</v>
      </c>
    </row>
    <row r="495" s="13" customFormat="1">
      <c r="A495" s="13"/>
      <c r="B495" s="234"/>
      <c r="C495" s="235"/>
      <c r="D495" s="236" t="s">
        <v>173</v>
      </c>
      <c r="E495" s="237" t="s">
        <v>21</v>
      </c>
      <c r="F495" s="238" t="s">
        <v>358</v>
      </c>
      <c r="G495" s="235"/>
      <c r="H495" s="239">
        <v>3.4169999999999998</v>
      </c>
      <c r="I495" s="240"/>
      <c r="J495" s="235"/>
      <c r="K495" s="235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173</v>
      </c>
      <c r="AU495" s="245" t="s">
        <v>84</v>
      </c>
      <c r="AV495" s="13" t="s">
        <v>84</v>
      </c>
      <c r="AW495" s="13" t="s">
        <v>35</v>
      </c>
      <c r="AX495" s="13" t="s">
        <v>74</v>
      </c>
      <c r="AY495" s="245" t="s">
        <v>215</v>
      </c>
    </row>
    <row r="496" s="16" customFormat="1">
      <c r="A496" s="16"/>
      <c r="B496" s="268"/>
      <c r="C496" s="269"/>
      <c r="D496" s="236" t="s">
        <v>173</v>
      </c>
      <c r="E496" s="270" t="s">
        <v>21</v>
      </c>
      <c r="F496" s="271" t="s">
        <v>854</v>
      </c>
      <c r="G496" s="269"/>
      <c r="H496" s="270" t="s">
        <v>21</v>
      </c>
      <c r="I496" s="272"/>
      <c r="J496" s="269"/>
      <c r="K496" s="269"/>
      <c r="L496" s="273"/>
      <c r="M496" s="274"/>
      <c r="N496" s="275"/>
      <c r="O496" s="275"/>
      <c r="P496" s="275"/>
      <c r="Q496" s="275"/>
      <c r="R496" s="275"/>
      <c r="S496" s="275"/>
      <c r="T496" s="27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T496" s="277" t="s">
        <v>173</v>
      </c>
      <c r="AU496" s="277" t="s">
        <v>84</v>
      </c>
      <c r="AV496" s="16" t="s">
        <v>82</v>
      </c>
      <c r="AW496" s="16" t="s">
        <v>35</v>
      </c>
      <c r="AX496" s="16" t="s">
        <v>74</v>
      </c>
      <c r="AY496" s="277" t="s">
        <v>215</v>
      </c>
    </row>
    <row r="497" s="13" customFormat="1">
      <c r="A497" s="13"/>
      <c r="B497" s="234"/>
      <c r="C497" s="235"/>
      <c r="D497" s="236" t="s">
        <v>173</v>
      </c>
      <c r="E497" s="237" t="s">
        <v>21</v>
      </c>
      <c r="F497" s="238" t="s">
        <v>855</v>
      </c>
      <c r="G497" s="235"/>
      <c r="H497" s="239">
        <v>10.393000000000001</v>
      </c>
      <c r="I497" s="240"/>
      <c r="J497" s="235"/>
      <c r="K497" s="235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173</v>
      </c>
      <c r="AU497" s="245" t="s">
        <v>84</v>
      </c>
      <c r="AV497" s="13" t="s">
        <v>84</v>
      </c>
      <c r="AW497" s="13" t="s">
        <v>35</v>
      </c>
      <c r="AX497" s="13" t="s">
        <v>74</v>
      </c>
      <c r="AY497" s="245" t="s">
        <v>215</v>
      </c>
    </row>
    <row r="498" s="15" customFormat="1">
      <c r="A498" s="15"/>
      <c r="B498" s="257"/>
      <c r="C498" s="258"/>
      <c r="D498" s="236" t="s">
        <v>173</v>
      </c>
      <c r="E498" s="259" t="s">
        <v>110</v>
      </c>
      <c r="F498" s="260" t="s">
        <v>227</v>
      </c>
      <c r="G498" s="258"/>
      <c r="H498" s="261">
        <v>13.810000000000001</v>
      </c>
      <c r="I498" s="262"/>
      <c r="J498" s="258"/>
      <c r="K498" s="258"/>
      <c r="L498" s="263"/>
      <c r="M498" s="264"/>
      <c r="N498" s="265"/>
      <c r="O498" s="265"/>
      <c r="P498" s="265"/>
      <c r="Q498" s="265"/>
      <c r="R498" s="265"/>
      <c r="S498" s="265"/>
      <c r="T498" s="26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7" t="s">
        <v>173</v>
      </c>
      <c r="AU498" s="267" t="s">
        <v>84</v>
      </c>
      <c r="AV498" s="15" t="s">
        <v>221</v>
      </c>
      <c r="AW498" s="15" t="s">
        <v>35</v>
      </c>
      <c r="AX498" s="15" t="s">
        <v>82</v>
      </c>
      <c r="AY498" s="267" t="s">
        <v>215</v>
      </c>
    </row>
    <row r="499" s="2" customFormat="1" ht="37.8" customHeight="1">
      <c r="A499" s="41"/>
      <c r="B499" s="42"/>
      <c r="C499" s="216" t="s">
        <v>856</v>
      </c>
      <c r="D499" s="216" t="s">
        <v>217</v>
      </c>
      <c r="E499" s="217" t="s">
        <v>857</v>
      </c>
      <c r="F499" s="218" t="s">
        <v>858</v>
      </c>
      <c r="G499" s="219" t="s">
        <v>108</v>
      </c>
      <c r="H499" s="220">
        <v>40.526000000000003</v>
      </c>
      <c r="I499" s="221"/>
      <c r="J499" s="222">
        <f>ROUND(I499*H499,2)</f>
        <v>0</v>
      </c>
      <c r="K499" s="218" t="s">
        <v>220</v>
      </c>
      <c r="L499" s="47"/>
      <c r="M499" s="223" t="s">
        <v>21</v>
      </c>
      <c r="N499" s="224" t="s">
        <v>45</v>
      </c>
      <c r="O499" s="87"/>
      <c r="P499" s="225">
        <f>O499*H499</f>
        <v>0</v>
      </c>
      <c r="Q499" s="225">
        <v>0.00093999999999999997</v>
      </c>
      <c r="R499" s="225">
        <f>Q499*H499</f>
        <v>0.03809444</v>
      </c>
      <c r="S499" s="225">
        <v>0</v>
      </c>
      <c r="T499" s="226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7" t="s">
        <v>318</v>
      </c>
      <c r="AT499" s="227" t="s">
        <v>217</v>
      </c>
      <c r="AU499" s="227" t="s">
        <v>84</v>
      </c>
      <c r="AY499" s="20" t="s">
        <v>215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20" t="s">
        <v>82</v>
      </c>
      <c r="BK499" s="228">
        <f>ROUND(I499*H499,2)</f>
        <v>0</v>
      </c>
      <c r="BL499" s="20" t="s">
        <v>318</v>
      </c>
      <c r="BM499" s="227" t="s">
        <v>859</v>
      </c>
    </row>
    <row r="500" s="2" customFormat="1">
      <c r="A500" s="41"/>
      <c r="B500" s="42"/>
      <c r="C500" s="43"/>
      <c r="D500" s="229" t="s">
        <v>223</v>
      </c>
      <c r="E500" s="43"/>
      <c r="F500" s="230" t="s">
        <v>860</v>
      </c>
      <c r="G500" s="43"/>
      <c r="H500" s="43"/>
      <c r="I500" s="231"/>
      <c r="J500" s="43"/>
      <c r="K500" s="43"/>
      <c r="L500" s="47"/>
      <c r="M500" s="232"/>
      <c r="N500" s="233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223</v>
      </c>
      <c r="AU500" s="20" t="s">
        <v>84</v>
      </c>
    </row>
    <row r="501" s="13" customFormat="1">
      <c r="A501" s="13"/>
      <c r="B501" s="234"/>
      <c r="C501" s="235"/>
      <c r="D501" s="236" t="s">
        <v>173</v>
      </c>
      <c r="E501" s="237" t="s">
        <v>21</v>
      </c>
      <c r="F501" s="238" t="s">
        <v>861</v>
      </c>
      <c r="G501" s="235"/>
      <c r="H501" s="239">
        <v>24.084</v>
      </c>
      <c r="I501" s="240"/>
      <c r="J501" s="235"/>
      <c r="K501" s="235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173</v>
      </c>
      <c r="AU501" s="245" t="s">
        <v>84</v>
      </c>
      <c r="AV501" s="13" t="s">
        <v>84</v>
      </c>
      <c r="AW501" s="13" t="s">
        <v>35</v>
      </c>
      <c r="AX501" s="13" t="s">
        <v>74</v>
      </c>
      <c r="AY501" s="245" t="s">
        <v>215</v>
      </c>
    </row>
    <row r="502" s="14" customFormat="1">
      <c r="A502" s="14"/>
      <c r="B502" s="246"/>
      <c r="C502" s="247"/>
      <c r="D502" s="236" t="s">
        <v>173</v>
      </c>
      <c r="E502" s="248" t="s">
        <v>21</v>
      </c>
      <c r="F502" s="249" t="s">
        <v>226</v>
      </c>
      <c r="G502" s="247"/>
      <c r="H502" s="250">
        <v>24.084</v>
      </c>
      <c r="I502" s="251"/>
      <c r="J502" s="247"/>
      <c r="K502" s="247"/>
      <c r="L502" s="252"/>
      <c r="M502" s="253"/>
      <c r="N502" s="254"/>
      <c r="O502" s="254"/>
      <c r="P502" s="254"/>
      <c r="Q502" s="254"/>
      <c r="R502" s="254"/>
      <c r="S502" s="254"/>
      <c r="T502" s="25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6" t="s">
        <v>173</v>
      </c>
      <c r="AU502" s="256" t="s">
        <v>84</v>
      </c>
      <c r="AV502" s="14" t="s">
        <v>120</v>
      </c>
      <c r="AW502" s="14" t="s">
        <v>35</v>
      </c>
      <c r="AX502" s="14" t="s">
        <v>74</v>
      </c>
      <c r="AY502" s="256" t="s">
        <v>215</v>
      </c>
    </row>
    <row r="503" s="16" customFormat="1">
      <c r="A503" s="16"/>
      <c r="B503" s="268"/>
      <c r="C503" s="269"/>
      <c r="D503" s="236" t="s">
        <v>173</v>
      </c>
      <c r="E503" s="270" t="s">
        <v>21</v>
      </c>
      <c r="F503" s="271" t="s">
        <v>862</v>
      </c>
      <c r="G503" s="269"/>
      <c r="H503" s="270" t="s">
        <v>21</v>
      </c>
      <c r="I503" s="272"/>
      <c r="J503" s="269"/>
      <c r="K503" s="269"/>
      <c r="L503" s="273"/>
      <c r="M503" s="274"/>
      <c r="N503" s="275"/>
      <c r="O503" s="275"/>
      <c r="P503" s="275"/>
      <c r="Q503" s="275"/>
      <c r="R503" s="275"/>
      <c r="S503" s="275"/>
      <c r="T503" s="27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77" t="s">
        <v>173</v>
      </c>
      <c r="AU503" s="277" t="s">
        <v>84</v>
      </c>
      <c r="AV503" s="16" t="s">
        <v>82</v>
      </c>
      <c r="AW503" s="16" t="s">
        <v>35</v>
      </c>
      <c r="AX503" s="16" t="s">
        <v>74</v>
      </c>
      <c r="AY503" s="277" t="s">
        <v>215</v>
      </c>
    </row>
    <row r="504" s="16" customFormat="1">
      <c r="A504" s="16"/>
      <c r="B504" s="268"/>
      <c r="C504" s="269"/>
      <c r="D504" s="236" t="s">
        <v>173</v>
      </c>
      <c r="E504" s="270" t="s">
        <v>21</v>
      </c>
      <c r="F504" s="271" t="s">
        <v>863</v>
      </c>
      <c r="G504" s="269"/>
      <c r="H504" s="270" t="s">
        <v>21</v>
      </c>
      <c r="I504" s="272"/>
      <c r="J504" s="269"/>
      <c r="K504" s="269"/>
      <c r="L504" s="273"/>
      <c r="M504" s="274"/>
      <c r="N504" s="275"/>
      <c r="O504" s="275"/>
      <c r="P504" s="275"/>
      <c r="Q504" s="275"/>
      <c r="R504" s="275"/>
      <c r="S504" s="275"/>
      <c r="T504" s="27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T504" s="277" t="s">
        <v>173</v>
      </c>
      <c r="AU504" s="277" t="s">
        <v>84</v>
      </c>
      <c r="AV504" s="16" t="s">
        <v>82</v>
      </c>
      <c r="AW504" s="16" t="s">
        <v>35</v>
      </c>
      <c r="AX504" s="16" t="s">
        <v>74</v>
      </c>
      <c r="AY504" s="277" t="s">
        <v>215</v>
      </c>
    </row>
    <row r="505" s="13" customFormat="1">
      <c r="A505" s="13"/>
      <c r="B505" s="234"/>
      <c r="C505" s="235"/>
      <c r="D505" s="236" t="s">
        <v>173</v>
      </c>
      <c r="E505" s="237" t="s">
        <v>21</v>
      </c>
      <c r="F505" s="238" t="s">
        <v>864</v>
      </c>
      <c r="G505" s="235"/>
      <c r="H505" s="239">
        <v>5.4269999999999996</v>
      </c>
      <c r="I505" s="240"/>
      <c r="J505" s="235"/>
      <c r="K505" s="235"/>
      <c r="L505" s="241"/>
      <c r="M505" s="242"/>
      <c r="N505" s="243"/>
      <c r="O505" s="243"/>
      <c r="P505" s="243"/>
      <c r="Q505" s="243"/>
      <c r="R505" s="243"/>
      <c r="S505" s="243"/>
      <c r="T505" s="24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5" t="s">
        <v>173</v>
      </c>
      <c r="AU505" s="245" t="s">
        <v>84</v>
      </c>
      <c r="AV505" s="13" t="s">
        <v>84</v>
      </c>
      <c r="AW505" s="13" t="s">
        <v>35</v>
      </c>
      <c r="AX505" s="13" t="s">
        <v>74</v>
      </c>
      <c r="AY505" s="245" t="s">
        <v>215</v>
      </c>
    </row>
    <row r="506" s="13" customFormat="1">
      <c r="A506" s="13"/>
      <c r="B506" s="234"/>
      <c r="C506" s="235"/>
      <c r="D506" s="236" t="s">
        <v>173</v>
      </c>
      <c r="E506" s="237" t="s">
        <v>21</v>
      </c>
      <c r="F506" s="238" t="s">
        <v>835</v>
      </c>
      <c r="G506" s="235"/>
      <c r="H506" s="239">
        <v>0.215</v>
      </c>
      <c r="I506" s="240"/>
      <c r="J506" s="235"/>
      <c r="K506" s="235"/>
      <c r="L506" s="241"/>
      <c r="M506" s="242"/>
      <c r="N506" s="243"/>
      <c r="O506" s="243"/>
      <c r="P506" s="243"/>
      <c r="Q506" s="243"/>
      <c r="R506" s="243"/>
      <c r="S506" s="243"/>
      <c r="T506" s="24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5" t="s">
        <v>173</v>
      </c>
      <c r="AU506" s="245" t="s">
        <v>84</v>
      </c>
      <c r="AV506" s="13" t="s">
        <v>84</v>
      </c>
      <c r="AW506" s="13" t="s">
        <v>35</v>
      </c>
      <c r="AX506" s="13" t="s">
        <v>74</v>
      </c>
      <c r="AY506" s="245" t="s">
        <v>215</v>
      </c>
    </row>
    <row r="507" s="16" customFormat="1">
      <c r="A507" s="16"/>
      <c r="B507" s="268"/>
      <c r="C507" s="269"/>
      <c r="D507" s="236" t="s">
        <v>173</v>
      </c>
      <c r="E507" s="270" t="s">
        <v>21</v>
      </c>
      <c r="F507" s="271" t="s">
        <v>865</v>
      </c>
      <c r="G507" s="269"/>
      <c r="H507" s="270" t="s">
        <v>21</v>
      </c>
      <c r="I507" s="272"/>
      <c r="J507" s="269"/>
      <c r="K507" s="269"/>
      <c r="L507" s="273"/>
      <c r="M507" s="274"/>
      <c r="N507" s="275"/>
      <c r="O507" s="275"/>
      <c r="P507" s="275"/>
      <c r="Q507" s="275"/>
      <c r="R507" s="275"/>
      <c r="S507" s="275"/>
      <c r="T507" s="27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77" t="s">
        <v>173</v>
      </c>
      <c r="AU507" s="277" t="s">
        <v>84</v>
      </c>
      <c r="AV507" s="16" t="s">
        <v>82</v>
      </c>
      <c r="AW507" s="16" t="s">
        <v>35</v>
      </c>
      <c r="AX507" s="16" t="s">
        <v>74</v>
      </c>
      <c r="AY507" s="277" t="s">
        <v>215</v>
      </c>
    </row>
    <row r="508" s="13" customFormat="1">
      <c r="A508" s="13"/>
      <c r="B508" s="234"/>
      <c r="C508" s="235"/>
      <c r="D508" s="236" t="s">
        <v>173</v>
      </c>
      <c r="E508" s="237" t="s">
        <v>21</v>
      </c>
      <c r="F508" s="238" t="s">
        <v>866</v>
      </c>
      <c r="G508" s="235"/>
      <c r="H508" s="239">
        <v>6.633</v>
      </c>
      <c r="I508" s="240"/>
      <c r="J508" s="235"/>
      <c r="K508" s="235"/>
      <c r="L508" s="241"/>
      <c r="M508" s="242"/>
      <c r="N508" s="243"/>
      <c r="O508" s="243"/>
      <c r="P508" s="243"/>
      <c r="Q508" s="243"/>
      <c r="R508" s="243"/>
      <c r="S508" s="243"/>
      <c r="T508" s="24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5" t="s">
        <v>173</v>
      </c>
      <c r="AU508" s="245" t="s">
        <v>84</v>
      </c>
      <c r="AV508" s="13" t="s">
        <v>84</v>
      </c>
      <c r="AW508" s="13" t="s">
        <v>35</v>
      </c>
      <c r="AX508" s="13" t="s">
        <v>74</v>
      </c>
      <c r="AY508" s="245" t="s">
        <v>215</v>
      </c>
    </row>
    <row r="509" s="16" customFormat="1">
      <c r="A509" s="16"/>
      <c r="B509" s="268"/>
      <c r="C509" s="269"/>
      <c r="D509" s="236" t="s">
        <v>173</v>
      </c>
      <c r="E509" s="270" t="s">
        <v>21</v>
      </c>
      <c r="F509" s="271" t="s">
        <v>867</v>
      </c>
      <c r="G509" s="269"/>
      <c r="H509" s="270" t="s">
        <v>21</v>
      </c>
      <c r="I509" s="272"/>
      <c r="J509" s="269"/>
      <c r="K509" s="269"/>
      <c r="L509" s="273"/>
      <c r="M509" s="274"/>
      <c r="N509" s="275"/>
      <c r="O509" s="275"/>
      <c r="P509" s="275"/>
      <c r="Q509" s="275"/>
      <c r="R509" s="275"/>
      <c r="S509" s="275"/>
      <c r="T509" s="27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77" t="s">
        <v>173</v>
      </c>
      <c r="AU509" s="277" t="s">
        <v>84</v>
      </c>
      <c r="AV509" s="16" t="s">
        <v>82</v>
      </c>
      <c r="AW509" s="16" t="s">
        <v>35</v>
      </c>
      <c r="AX509" s="16" t="s">
        <v>74</v>
      </c>
      <c r="AY509" s="277" t="s">
        <v>215</v>
      </c>
    </row>
    <row r="510" s="13" customFormat="1">
      <c r="A510" s="13"/>
      <c r="B510" s="234"/>
      <c r="C510" s="235"/>
      <c r="D510" s="236" t="s">
        <v>173</v>
      </c>
      <c r="E510" s="237" t="s">
        <v>21</v>
      </c>
      <c r="F510" s="238" t="s">
        <v>868</v>
      </c>
      <c r="G510" s="235"/>
      <c r="H510" s="239">
        <v>3.871</v>
      </c>
      <c r="I510" s="240"/>
      <c r="J510" s="235"/>
      <c r="K510" s="235"/>
      <c r="L510" s="241"/>
      <c r="M510" s="242"/>
      <c r="N510" s="243"/>
      <c r="O510" s="243"/>
      <c r="P510" s="243"/>
      <c r="Q510" s="243"/>
      <c r="R510" s="243"/>
      <c r="S510" s="243"/>
      <c r="T510" s="24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5" t="s">
        <v>173</v>
      </c>
      <c r="AU510" s="245" t="s">
        <v>84</v>
      </c>
      <c r="AV510" s="13" t="s">
        <v>84</v>
      </c>
      <c r="AW510" s="13" t="s">
        <v>35</v>
      </c>
      <c r="AX510" s="13" t="s">
        <v>74</v>
      </c>
      <c r="AY510" s="245" t="s">
        <v>215</v>
      </c>
    </row>
    <row r="511" s="16" customFormat="1">
      <c r="A511" s="16"/>
      <c r="B511" s="268"/>
      <c r="C511" s="269"/>
      <c r="D511" s="236" t="s">
        <v>173</v>
      </c>
      <c r="E511" s="270" t="s">
        <v>21</v>
      </c>
      <c r="F511" s="271" t="s">
        <v>869</v>
      </c>
      <c r="G511" s="269"/>
      <c r="H511" s="270" t="s">
        <v>21</v>
      </c>
      <c r="I511" s="272"/>
      <c r="J511" s="269"/>
      <c r="K511" s="269"/>
      <c r="L511" s="273"/>
      <c r="M511" s="274"/>
      <c r="N511" s="275"/>
      <c r="O511" s="275"/>
      <c r="P511" s="275"/>
      <c r="Q511" s="275"/>
      <c r="R511" s="275"/>
      <c r="S511" s="275"/>
      <c r="T511" s="27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T511" s="277" t="s">
        <v>173</v>
      </c>
      <c r="AU511" s="277" t="s">
        <v>84</v>
      </c>
      <c r="AV511" s="16" t="s">
        <v>82</v>
      </c>
      <c r="AW511" s="16" t="s">
        <v>35</v>
      </c>
      <c r="AX511" s="16" t="s">
        <v>74</v>
      </c>
      <c r="AY511" s="277" t="s">
        <v>215</v>
      </c>
    </row>
    <row r="512" s="13" customFormat="1">
      <c r="A512" s="13"/>
      <c r="B512" s="234"/>
      <c r="C512" s="235"/>
      <c r="D512" s="236" t="s">
        <v>173</v>
      </c>
      <c r="E512" s="237" t="s">
        <v>21</v>
      </c>
      <c r="F512" s="238" t="s">
        <v>870</v>
      </c>
      <c r="G512" s="235"/>
      <c r="H512" s="239">
        <v>0.29599999999999999</v>
      </c>
      <c r="I512" s="240"/>
      <c r="J512" s="235"/>
      <c r="K512" s="235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173</v>
      </c>
      <c r="AU512" s="245" t="s">
        <v>84</v>
      </c>
      <c r="AV512" s="13" t="s">
        <v>84</v>
      </c>
      <c r="AW512" s="13" t="s">
        <v>35</v>
      </c>
      <c r="AX512" s="13" t="s">
        <v>74</v>
      </c>
      <c r="AY512" s="245" t="s">
        <v>215</v>
      </c>
    </row>
    <row r="513" s="14" customFormat="1">
      <c r="A513" s="14"/>
      <c r="B513" s="246"/>
      <c r="C513" s="247"/>
      <c r="D513" s="236" t="s">
        <v>173</v>
      </c>
      <c r="E513" s="248" t="s">
        <v>161</v>
      </c>
      <c r="F513" s="249" t="s">
        <v>226</v>
      </c>
      <c r="G513" s="247"/>
      <c r="H513" s="250">
        <v>16.442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6" t="s">
        <v>173</v>
      </c>
      <c r="AU513" s="256" t="s">
        <v>84</v>
      </c>
      <c r="AV513" s="14" t="s">
        <v>120</v>
      </c>
      <c r="AW513" s="14" t="s">
        <v>35</v>
      </c>
      <c r="AX513" s="14" t="s">
        <v>74</v>
      </c>
      <c r="AY513" s="256" t="s">
        <v>215</v>
      </c>
    </row>
    <row r="514" s="15" customFormat="1">
      <c r="A514" s="15"/>
      <c r="B514" s="257"/>
      <c r="C514" s="258"/>
      <c r="D514" s="236" t="s">
        <v>173</v>
      </c>
      <c r="E514" s="259" t="s">
        <v>21</v>
      </c>
      <c r="F514" s="260" t="s">
        <v>227</v>
      </c>
      <c r="G514" s="258"/>
      <c r="H514" s="261">
        <v>40.526000000000003</v>
      </c>
      <c r="I514" s="262"/>
      <c r="J514" s="258"/>
      <c r="K514" s="258"/>
      <c r="L514" s="263"/>
      <c r="M514" s="264"/>
      <c r="N514" s="265"/>
      <c r="O514" s="265"/>
      <c r="P514" s="265"/>
      <c r="Q514" s="265"/>
      <c r="R514" s="265"/>
      <c r="S514" s="265"/>
      <c r="T514" s="266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7" t="s">
        <v>173</v>
      </c>
      <c r="AU514" s="267" t="s">
        <v>84</v>
      </c>
      <c r="AV514" s="15" t="s">
        <v>221</v>
      </c>
      <c r="AW514" s="15" t="s">
        <v>35</v>
      </c>
      <c r="AX514" s="15" t="s">
        <v>82</v>
      </c>
      <c r="AY514" s="267" t="s">
        <v>215</v>
      </c>
    </row>
    <row r="515" s="2" customFormat="1" ht="49.05" customHeight="1">
      <c r="A515" s="41"/>
      <c r="B515" s="42"/>
      <c r="C515" s="278" t="s">
        <v>871</v>
      </c>
      <c r="D515" s="278" t="s">
        <v>278</v>
      </c>
      <c r="E515" s="279" t="s">
        <v>802</v>
      </c>
      <c r="F515" s="280" t="s">
        <v>803</v>
      </c>
      <c r="G515" s="281" t="s">
        <v>108</v>
      </c>
      <c r="H515" s="282">
        <v>48.631</v>
      </c>
      <c r="I515" s="283"/>
      <c r="J515" s="284">
        <f>ROUND(I515*H515,2)</f>
        <v>0</v>
      </c>
      <c r="K515" s="280" t="s">
        <v>220</v>
      </c>
      <c r="L515" s="285"/>
      <c r="M515" s="286" t="s">
        <v>21</v>
      </c>
      <c r="N515" s="287" t="s">
        <v>45</v>
      </c>
      <c r="O515" s="87"/>
      <c r="P515" s="225">
        <f>O515*H515</f>
        <v>0</v>
      </c>
      <c r="Q515" s="225">
        <v>0.0054000000000000003</v>
      </c>
      <c r="R515" s="225">
        <f>Q515*H515</f>
        <v>0.26260739999999999</v>
      </c>
      <c r="S515" s="225">
        <v>0</v>
      </c>
      <c r="T515" s="226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7" t="s">
        <v>420</v>
      </c>
      <c r="AT515" s="227" t="s">
        <v>278</v>
      </c>
      <c r="AU515" s="227" t="s">
        <v>84</v>
      </c>
      <c r="AY515" s="20" t="s">
        <v>215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20" t="s">
        <v>82</v>
      </c>
      <c r="BK515" s="228">
        <f>ROUND(I515*H515,2)</f>
        <v>0</v>
      </c>
      <c r="BL515" s="20" t="s">
        <v>318</v>
      </c>
      <c r="BM515" s="227" t="s">
        <v>872</v>
      </c>
    </row>
    <row r="516" s="13" customFormat="1">
      <c r="A516" s="13"/>
      <c r="B516" s="234"/>
      <c r="C516" s="235"/>
      <c r="D516" s="236" t="s">
        <v>173</v>
      </c>
      <c r="E516" s="237" t="s">
        <v>21</v>
      </c>
      <c r="F516" s="238" t="s">
        <v>873</v>
      </c>
      <c r="G516" s="235"/>
      <c r="H516" s="239">
        <v>28.901</v>
      </c>
      <c r="I516" s="240"/>
      <c r="J516" s="235"/>
      <c r="K516" s="235"/>
      <c r="L516" s="241"/>
      <c r="M516" s="242"/>
      <c r="N516" s="243"/>
      <c r="O516" s="243"/>
      <c r="P516" s="243"/>
      <c r="Q516" s="243"/>
      <c r="R516" s="243"/>
      <c r="S516" s="243"/>
      <c r="T516" s="24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5" t="s">
        <v>173</v>
      </c>
      <c r="AU516" s="245" t="s">
        <v>84</v>
      </c>
      <c r="AV516" s="13" t="s">
        <v>84</v>
      </c>
      <c r="AW516" s="13" t="s">
        <v>35</v>
      </c>
      <c r="AX516" s="13" t="s">
        <v>74</v>
      </c>
      <c r="AY516" s="245" t="s">
        <v>215</v>
      </c>
    </row>
    <row r="517" s="13" customFormat="1">
      <c r="A517" s="13"/>
      <c r="B517" s="234"/>
      <c r="C517" s="235"/>
      <c r="D517" s="236" t="s">
        <v>173</v>
      </c>
      <c r="E517" s="237" t="s">
        <v>21</v>
      </c>
      <c r="F517" s="238" t="s">
        <v>874</v>
      </c>
      <c r="G517" s="235"/>
      <c r="H517" s="239">
        <v>19.73</v>
      </c>
      <c r="I517" s="240"/>
      <c r="J517" s="235"/>
      <c r="K517" s="235"/>
      <c r="L517" s="241"/>
      <c r="M517" s="242"/>
      <c r="N517" s="243"/>
      <c r="O517" s="243"/>
      <c r="P517" s="243"/>
      <c r="Q517" s="243"/>
      <c r="R517" s="243"/>
      <c r="S517" s="243"/>
      <c r="T517" s="24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5" t="s">
        <v>173</v>
      </c>
      <c r="AU517" s="245" t="s">
        <v>84</v>
      </c>
      <c r="AV517" s="13" t="s">
        <v>84</v>
      </c>
      <c r="AW517" s="13" t="s">
        <v>35</v>
      </c>
      <c r="AX517" s="13" t="s">
        <v>74</v>
      </c>
      <c r="AY517" s="245" t="s">
        <v>215</v>
      </c>
    </row>
    <row r="518" s="15" customFormat="1">
      <c r="A518" s="15"/>
      <c r="B518" s="257"/>
      <c r="C518" s="258"/>
      <c r="D518" s="236" t="s">
        <v>173</v>
      </c>
      <c r="E518" s="259" t="s">
        <v>21</v>
      </c>
      <c r="F518" s="260" t="s">
        <v>227</v>
      </c>
      <c r="G518" s="258"/>
      <c r="H518" s="261">
        <v>48.631</v>
      </c>
      <c r="I518" s="262"/>
      <c r="J518" s="258"/>
      <c r="K518" s="258"/>
      <c r="L518" s="263"/>
      <c r="M518" s="264"/>
      <c r="N518" s="265"/>
      <c r="O518" s="265"/>
      <c r="P518" s="265"/>
      <c r="Q518" s="265"/>
      <c r="R518" s="265"/>
      <c r="S518" s="265"/>
      <c r="T518" s="26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7" t="s">
        <v>173</v>
      </c>
      <c r="AU518" s="267" t="s">
        <v>84</v>
      </c>
      <c r="AV518" s="15" t="s">
        <v>221</v>
      </c>
      <c r="AW518" s="15" t="s">
        <v>35</v>
      </c>
      <c r="AX518" s="15" t="s">
        <v>82</v>
      </c>
      <c r="AY518" s="267" t="s">
        <v>215</v>
      </c>
    </row>
    <row r="519" s="2" customFormat="1" ht="37.8" customHeight="1">
      <c r="A519" s="41"/>
      <c r="B519" s="42"/>
      <c r="C519" s="216" t="s">
        <v>875</v>
      </c>
      <c r="D519" s="216" t="s">
        <v>217</v>
      </c>
      <c r="E519" s="217" t="s">
        <v>876</v>
      </c>
      <c r="F519" s="218" t="s">
        <v>877</v>
      </c>
      <c r="G519" s="219" t="s">
        <v>108</v>
      </c>
      <c r="H519" s="220">
        <v>9.4499999999999993</v>
      </c>
      <c r="I519" s="221"/>
      <c r="J519" s="222">
        <f>ROUND(I519*H519,2)</f>
        <v>0</v>
      </c>
      <c r="K519" s="218" t="s">
        <v>220</v>
      </c>
      <c r="L519" s="47"/>
      <c r="M519" s="223" t="s">
        <v>21</v>
      </c>
      <c r="N519" s="224" t="s">
        <v>45</v>
      </c>
      <c r="O519" s="87"/>
      <c r="P519" s="225">
        <f>O519*H519</f>
        <v>0</v>
      </c>
      <c r="Q519" s="225">
        <v>0</v>
      </c>
      <c r="R519" s="225">
        <f>Q519*H519</f>
        <v>0</v>
      </c>
      <c r="S519" s="225">
        <v>0.0032000000000000002</v>
      </c>
      <c r="T519" s="226">
        <f>S519*H519</f>
        <v>0.03024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7" t="s">
        <v>318</v>
      </c>
      <c r="AT519" s="227" t="s">
        <v>217</v>
      </c>
      <c r="AU519" s="227" t="s">
        <v>84</v>
      </c>
      <c r="AY519" s="20" t="s">
        <v>215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20" t="s">
        <v>82</v>
      </c>
      <c r="BK519" s="228">
        <f>ROUND(I519*H519,2)</f>
        <v>0</v>
      </c>
      <c r="BL519" s="20" t="s">
        <v>318</v>
      </c>
      <c r="BM519" s="227" t="s">
        <v>878</v>
      </c>
    </row>
    <row r="520" s="2" customFormat="1">
      <c r="A520" s="41"/>
      <c r="B520" s="42"/>
      <c r="C520" s="43"/>
      <c r="D520" s="229" t="s">
        <v>223</v>
      </c>
      <c r="E520" s="43"/>
      <c r="F520" s="230" t="s">
        <v>879</v>
      </c>
      <c r="G520" s="43"/>
      <c r="H520" s="43"/>
      <c r="I520" s="231"/>
      <c r="J520" s="43"/>
      <c r="K520" s="43"/>
      <c r="L520" s="47"/>
      <c r="M520" s="232"/>
      <c r="N520" s="233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223</v>
      </c>
      <c r="AU520" s="20" t="s">
        <v>84</v>
      </c>
    </row>
    <row r="521" s="16" customFormat="1">
      <c r="A521" s="16"/>
      <c r="B521" s="268"/>
      <c r="C521" s="269"/>
      <c r="D521" s="236" t="s">
        <v>173</v>
      </c>
      <c r="E521" s="270" t="s">
        <v>21</v>
      </c>
      <c r="F521" s="271" t="s">
        <v>853</v>
      </c>
      <c r="G521" s="269"/>
      <c r="H521" s="270" t="s">
        <v>21</v>
      </c>
      <c r="I521" s="272"/>
      <c r="J521" s="269"/>
      <c r="K521" s="269"/>
      <c r="L521" s="273"/>
      <c r="M521" s="274"/>
      <c r="N521" s="275"/>
      <c r="O521" s="275"/>
      <c r="P521" s="275"/>
      <c r="Q521" s="275"/>
      <c r="R521" s="275"/>
      <c r="S521" s="275"/>
      <c r="T521" s="27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T521" s="277" t="s">
        <v>173</v>
      </c>
      <c r="AU521" s="277" t="s">
        <v>84</v>
      </c>
      <c r="AV521" s="16" t="s">
        <v>82</v>
      </c>
      <c r="AW521" s="16" t="s">
        <v>35</v>
      </c>
      <c r="AX521" s="16" t="s">
        <v>74</v>
      </c>
      <c r="AY521" s="277" t="s">
        <v>215</v>
      </c>
    </row>
    <row r="522" s="13" customFormat="1">
      <c r="A522" s="13"/>
      <c r="B522" s="234"/>
      <c r="C522" s="235"/>
      <c r="D522" s="236" t="s">
        <v>173</v>
      </c>
      <c r="E522" s="237" t="s">
        <v>21</v>
      </c>
      <c r="F522" s="238" t="s">
        <v>880</v>
      </c>
      <c r="G522" s="235"/>
      <c r="H522" s="239">
        <v>1.7090000000000001</v>
      </c>
      <c r="I522" s="240"/>
      <c r="J522" s="235"/>
      <c r="K522" s="235"/>
      <c r="L522" s="241"/>
      <c r="M522" s="242"/>
      <c r="N522" s="243"/>
      <c r="O522" s="243"/>
      <c r="P522" s="243"/>
      <c r="Q522" s="243"/>
      <c r="R522" s="243"/>
      <c r="S522" s="243"/>
      <c r="T522" s="24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5" t="s">
        <v>173</v>
      </c>
      <c r="AU522" s="245" t="s">
        <v>84</v>
      </c>
      <c r="AV522" s="13" t="s">
        <v>84</v>
      </c>
      <c r="AW522" s="13" t="s">
        <v>35</v>
      </c>
      <c r="AX522" s="13" t="s">
        <v>74</v>
      </c>
      <c r="AY522" s="245" t="s">
        <v>215</v>
      </c>
    </row>
    <row r="523" s="16" customFormat="1">
      <c r="A523" s="16"/>
      <c r="B523" s="268"/>
      <c r="C523" s="269"/>
      <c r="D523" s="236" t="s">
        <v>173</v>
      </c>
      <c r="E523" s="270" t="s">
        <v>21</v>
      </c>
      <c r="F523" s="271" t="s">
        <v>854</v>
      </c>
      <c r="G523" s="269"/>
      <c r="H523" s="270" t="s">
        <v>21</v>
      </c>
      <c r="I523" s="272"/>
      <c r="J523" s="269"/>
      <c r="K523" s="269"/>
      <c r="L523" s="273"/>
      <c r="M523" s="274"/>
      <c r="N523" s="275"/>
      <c r="O523" s="275"/>
      <c r="P523" s="275"/>
      <c r="Q523" s="275"/>
      <c r="R523" s="275"/>
      <c r="S523" s="275"/>
      <c r="T523" s="27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77" t="s">
        <v>173</v>
      </c>
      <c r="AU523" s="277" t="s">
        <v>84</v>
      </c>
      <c r="AV523" s="16" t="s">
        <v>82</v>
      </c>
      <c r="AW523" s="16" t="s">
        <v>35</v>
      </c>
      <c r="AX523" s="16" t="s">
        <v>74</v>
      </c>
      <c r="AY523" s="277" t="s">
        <v>215</v>
      </c>
    </row>
    <row r="524" s="13" customFormat="1">
      <c r="A524" s="13"/>
      <c r="B524" s="234"/>
      <c r="C524" s="235"/>
      <c r="D524" s="236" t="s">
        <v>173</v>
      </c>
      <c r="E524" s="237" t="s">
        <v>21</v>
      </c>
      <c r="F524" s="238" t="s">
        <v>881</v>
      </c>
      <c r="G524" s="235"/>
      <c r="H524" s="239">
        <v>7.7409999999999997</v>
      </c>
      <c r="I524" s="240"/>
      <c r="J524" s="235"/>
      <c r="K524" s="235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173</v>
      </c>
      <c r="AU524" s="245" t="s">
        <v>84</v>
      </c>
      <c r="AV524" s="13" t="s">
        <v>84</v>
      </c>
      <c r="AW524" s="13" t="s">
        <v>35</v>
      </c>
      <c r="AX524" s="13" t="s">
        <v>74</v>
      </c>
      <c r="AY524" s="245" t="s">
        <v>215</v>
      </c>
    </row>
    <row r="525" s="15" customFormat="1">
      <c r="A525" s="15"/>
      <c r="B525" s="257"/>
      <c r="C525" s="258"/>
      <c r="D525" s="236" t="s">
        <v>173</v>
      </c>
      <c r="E525" s="259" t="s">
        <v>106</v>
      </c>
      <c r="F525" s="260" t="s">
        <v>227</v>
      </c>
      <c r="G525" s="258"/>
      <c r="H525" s="261">
        <v>9.4499999999999993</v>
      </c>
      <c r="I525" s="262"/>
      <c r="J525" s="258"/>
      <c r="K525" s="258"/>
      <c r="L525" s="263"/>
      <c r="M525" s="264"/>
      <c r="N525" s="265"/>
      <c r="O525" s="265"/>
      <c r="P525" s="265"/>
      <c r="Q525" s="265"/>
      <c r="R525" s="265"/>
      <c r="S525" s="265"/>
      <c r="T525" s="266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7" t="s">
        <v>173</v>
      </c>
      <c r="AU525" s="267" t="s">
        <v>84</v>
      </c>
      <c r="AV525" s="15" t="s">
        <v>221</v>
      </c>
      <c r="AW525" s="15" t="s">
        <v>35</v>
      </c>
      <c r="AX525" s="15" t="s">
        <v>82</v>
      </c>
      <c r="AY525" s="267" t="s">
        <v>215</v>
      </c>
    </row>
    <row r="526" s="2" customFormat="1" ht="21.75" customHeight="1">
      <c r="A526" s="41"/>
      <c r="B526" s="42"/>
      <c r="C526" s="216" t="s">
        <v>882</v>
      </c>
      <c r="D526" s="216" t="s">
        <v>217</v>
      </c>
      <c r="E526" s="217" t="s">
        <v>883</v>
      </c>
      <c r="F526" s="218" t="s">
        <v>884</v>
      </c>
      <c r="G526" s="219" t="s">
        <v>509</v>
      </c>
      <c r="H526" s="220">
        <v>11</v>
      </c>
      <c r="I526" s="221"/>
      <c r="J526" s="222">
        <f>ROUND(I526*H526,2)</f>
        <v>0</v>
      </c>
      <c r="K526" s="218" t="s">
        <v>21</v>
      </c>
      <c r="L526" s="47"/>
      <c r="M526" s="223" t="s">
        <v>21</v>
      </c>
      <c r="N526" s="224" t="s">
        <v>45</v>
      </c>
      <c r="O526" s="87"/>
      <c r="P526" s="225">
        <f>O526*H526</f>
        <v>0</v>
      </c>
      <c r="Q526" s="225">
        <v>0.0074999999999999997</v>
      </c>
      <c r="R526" s="225">
        <f>Q526*H526</f>
        <v>0.08249999999999999</v>
      </c>
      <c r="S526" s="225">
        <v>0</v>
      </c>
      <c r="T526" s="226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27" t="s">
        <v>318</v>
      </c>
      <c r="AT526" s="227" t="s">
        <v>217</v>
      </c>
      <c r="AU526" s="227" t="s">
        <v>84</v>
      </c>
      <c r="AY526" s="20" t="s">
        <v>215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20" t="s">
        <v>82</v>
      </c>
      <c r="BK526" s="228">
        <f>ROUND(I526*H526,2)</f>
        <v>0</v>
      </c>
      <c r="BL526" s="20" t="s">
        <v>318</v>
      </c>
      <c r="BM526" s="227" t="s">
        <v>885</v>
      </c>
    </row>
    <row r="527" s="2" customFormat="1">
      <c r="A527" s="41"/>
      <c r="B527" s="42"/>
      <c r="C527" s="43"/>
      <c r="D527" s="236" t="s">
        <v>886</v>
      </c>
      <c r="E527" s="43"/>
      <c r="F527" s="288" t="s">
        <v>887</v>
      </c>
      <c r="G527" s="43"/>
      <c r="H527" s="43"/>
      <c r="I527" s="231"/>
      <c r="J527" s="43"/>
      <c r="K527" s="43"/>
      <c r="L527" s="47"/>
      <c r="M527" s="232"/>
      <c r="N527" s="233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886</v>
      </c>
      <c r="AU527" s="20" t="s">
        <v>84</v>
      </c>
    </row>
    <row r="528" s="2" customFormat="1" ht="37.8" customHeight="1">
      <c r="A528" s="41"/>
      <c r="B528" s="42"/>
      <c r="C528" s="216" t="s">
        <v>888</v>
      </c>
      <c r="D528" s="216" t="s">
        <v>217</v>
      </c>
      <c r="E528" s="217" t="s">
        <v>889</v>
      </c>
      <c r="F528" s="218" t="s">
        <v>890</v>
      </c>
      <c r="G528" s="219" t="s">
        <v>509</v>
      </c>
      <c r="H528" s="220">
        <v>1</v>
      </c>
      <c r="I528" s="221"/>
      <c r="J528" s="222">
        <f>ROUND(I528*H528,2)</f>
        <v>0</v>
      </c>
      <c r="K528" s="218" t="s">
        <v>220</v>
      </c>
      <c r="L528" s="47"/>
      <c r="M528" s="223" t="s">
        <v>21</v>
      </c>
      <c r="N528" s="224" t="s">
        <v>45</v>
      </c>
      <c r="O528" s="87"/>
      <c r="P528" s="225">
        <f>O528*H528</f>
        <v>0</v>
      </c>
      <c r="Q528" s="225">
        <v>6.9999999999999994E-05</v>
      </c>
      <c r="R528" s="225">
        <f>Q528*H528</f>
        <v>6.9999999999999994E-05</v>
      </c>
      <c r="S528" s="225">
        <v>0</v>
      </c>
      <c r="T528" s="226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7" t="s">
        <v>318</v>
      </c>
      <c r="AT528" s="227" t="s">
        <v>217</v>
      </c>
      <c r="AU528" s="227" t="s">
        <v>84</v>
      </c>
      <c r="AY528" s="20" t="s">
        <v>215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20" t="s">
        <v>82</v>
      </c>
      <c r="BK528" s="228">
        <f>ROUND(I528*H528,2)</f>
        <v>0</v>
      </c>
      <c r="BL528" s="20" t="s">
        <v>318</v>
      </c>
      <c r="BM528" s="227" t="s">
        <v>891</v>
      </c>
    </row>
    <row r="529" s="2" customFormat="1">
      <c r="A529" s="41"/>
      <c r="B529" s="42"/>
      <c r="C529" s="43"/>
      <c r="D529" s="229" t="s">
        <v>223</v>
      </c>
      <c r="E529" s="43"/>
      <c r="F529" s="230" t="s">
        <v>892</v>
      </c>
      <c r="G529" s="43"/>
      <c r="H529" s="43"/>
      <c r="I529" s="231"/>
      <c r="J529" s="43"/>
      <c r="K529" s="43"/>
      <c r="L529" s="47"/>
      <c r="M529" s="232"/>
      <c r="N529" s="233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223</v>
      </c>
      <c r="AU529" s="20" t="s">
        <v>84</v>
      </c>
    </row>
    <row r="530" s="2" customFormat="1" ht="24.15" customHeight="1">
      <c r="A530" s="41"/>
      <c r="B530" s="42"/>
      <c r="C530" s="278" t="s">
        <v>893</v>
      </c>
      <c r="D530" s="278" t="s">
        <v>278</v>
      </c>
      <c r="E530" s="279" t="s">
        <v>894</v>
      </c>
      <c r="F530" s="280" t="s">
        <v>895</v>
      </c>
      <c r="G530" s="281" t="s">
        <v>509</v>
      </c>
      <c r="H530" s="282">
        <v>1</v>
      </c>
      <c r="I530" s="283"/>
      <c r="J530" s="284">
        <f>ROUND(I530*H530,2)</f>
        <v>0</v>
      </c>
      <c r="K530" s="280" t="s">
        <v>21</v>
      </c>
      <c r="L530" s="285"/>
      <c r="M530" s="286" t="s">
        <v>21</v>
      </c>
      <c r="N530" s="287" t="s">
        <v>45</v>
      </c>
      <c r="O530" s="87"/>
      <c r="P530" s="225">
        <f>O530*H530</f>
        <v>0</v>
      </c>
      <c r="Q530" s="225">
        <v>0.00089999999999999998</v>
      </c>
      <c r="R530" s="225">
        <f>Q530*H530</f>
        <v>0.00089999999999999998</v>
      </c>
      <c r="S530" s="225">
        <v>0</v>
      </c>
      <c r="T530" s="226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7" t="s">
        <v>420</v>
      </c>
      <c r="AT530" s="227" t="s">
        <v>278</v>
      </c>
      <c r="AU530" s="227" t="s">
        <v>84</v>
      </c>
      <c r="AY530" s="20" t="s">
        <v>215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20" t="s">
        <v>82</v>
      </c>
      <c r="BK530" s="228">
        <f>ROUND(I530*H530,2)</f>
        <v>0</v>
      </c>
      <c r="BL530" s="20" t="s">
        <v>318</v>
      </c>
      <c r="BM530" s="227" t="s">
        <v>896</v>
      </c>
    </row>
    <row r="531" s="2" customFormat="1" ht="55.5" customHeight="1">
      <c r="A531" s="41"/>
      <c r="B531" s="42"/>
      <c r="C531" s="216" t="s">
        <v>897</v>
      </c>
      <c r="D531" s="216" t="s">
        <v>217</v>
      </c>
      <c r="E531" s="217" t="s">
        <v>898</v>
      </c>
      <c r="F531" s="218" t="s">
        <v>899</v>
      </c>
      <c r="G531" s="219" t="s">
        <v>258</v>
      </c>
      <c r="H531" s="220">
        <v>1.462</v>
      </c>
      <c r="I531" s="221"/>
      <c r="J531" s="222">
        <f>ROUND(I531*H531,2)</f>
        <v>0</v>
      </c>
      <c r="K531" s="218" t="s">
        <v>220</v>
      </c>
      <c r="L531" s="47"/>
      <c r="M531" s="223" t="s">
        <v>21</v>
      </c>
      <c r="N531" s="224" t="s">
        <v>45</v>
      </c>
      <c r="O531" s="87"/>
      <c r="P531" s="225">
        <f>O531*H531</f>
        <v>0</v>
      </c>
      <c r="Q531" s="225">
        <v>0</v>
      </c>
      <c r="R531" s="225">
        <f>Q531*H531</f>
        <v>0</v>
      </c>
      <c r="S531" s="225">
        <v>0</v>
      </c>
      <c r="T531" s="226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7" t="s">
        <v>318</v>
      </c>
      <c r="AT531" s="227" t="s">
        <v>217</v>
      </c>
      <c r="AU531" s="227" t="s">
        <v>84</v>
      </c>
      <c r="AY531" s="20" t="s">
        <v>215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20" t="s">
        <v>82</v>
      </c>
      <c r="BK531" s="228">
        <f>ROUND(I531*H531,2)</f>
        <v>0</v>
      </c>
      <c r="BL531" s="20" t="s">
        <v>318</v>
      </c>
      <c r="BM531" s="227" t="s">
        <v>900</v>
      </c>
    </row>
    <row r="532" s="2" customFormat="1">
      <c r="A532" s="41"/>
      <c r="B532" s="42"/>
      <c r="C532" s="43"/>
      <c r="D532" s="229" t="s">
        <v>223</v>
      </c>
      <c r="E532" s="43"/>
      <c r="F532" s="230" t="s">
        <v>901</v>
      </c>
      <c r="G532" s="43"/>
      <c r="H532" s="43"/>
      <c r="I532" s="231"/>
      <c r="J532" s="43"/>
      <c r="K532" s="43"/>
      <c r="L532" s="47"/>
      <c r="M532" s="232"/>
      <c r="N532" s="23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223</v>
      </c>
      <c r="AU532" s="20" t="s">
        <v>84</v>
      </c>
    </row>
    <row r="533" s="12" customFormat="1" ht="22.8" customHeight="1">
      <c r="A533" s="12"/>
      <c r="B533" s="200"/>
      <c r="C533" s="201"/>
      <c r="D533" s="202" t="s">
        <v>73</v>
      </c>
      <c r="E533" s="214" t="s">
        <v>902</v>
      </c>
      <c r="F533" s="214" t="s">
        <v>903</v>
      </c>
      <c r="G533" s="201"/>
      <c r="H533" s="201"/>
      <c r="I533" s="204"/>
      <c r="J533" s="215">
        <f>BK533</f>
        <v>0</v>
      </c>
      <c r="K533" s="201"/>
      <c r="L533" s="206"/>
      <c r="M533" s="207"/>
      <c r="N533" s="208"/>
      <c r="O533" s="208"/>
      <c r="P533" s="209">
        <f>SUM(P534:P550)</f>
        <v>0</v>
      </c>
      <c r="Q533" s="208"/>
      <c r="R533" s="209">
        <f>SUM(R534:R550)</f>
        <v>0.33288719999999999</v>
      </c>
      <c r="S533" s="208"/>
      <c r="T533" s="210">
        <f>SUM(T534:T550)</f>
        <v>0.21051519999999999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1" t="s">
        <v>84</v>
      </c>
      <c r="AT533" s="212" t="s">
        <v>73</v>
      </c>
      <c r="AU533" s="212" t="s">
        <v>82</v>
      </c>
      <c r="AY533" s="211" t="s">
        <v>215</v>
      </c>
      <c r="BK533" s="213">
        <f>SUM(BK534:BK550)</f>
        <v>0</v>
      </c>
    </row>
    <row r="534" s="2" customFormat="1" ht="49.05" customHeight="1">
      <c r="A534" s="41"/>
      <c r="B534" s="42"/>
      <c r="C534" s="216" t="s">
        <v>904</v>
      </c>
      <c r="D534" s="216" t="s">
        <v>217</v>
      </c>
      <c r="E534" s="217" t="s">
        <v>905</v>
      </c>
      <c r="F534" s="218" t="s">
        <v>906</v>
      </c>
      <c r="G534" s="219" t="s">
        <v>108</v>
      </c>
      <c r="H534" s="220">
        <v>37.591999999999999</v>
      </c>
      <c r="I534" s="221"/>
      <c r="J534" s="222">
        <f>ROUND(I534*H534,2)</f>
        <v>0</v>
      </c>
      <c r="K534" s="218" t="s">
        <v>220</v>
      </c>
      <c r="L534" s="47"/>
      <c r="M534" s="223" t="s">
        <v>21</v>
      </c>
      <c r="N534" s="224" t="s">
        <v>45</v>
      </c>
      <c r="O534" s="87"/>
      <c r="P534" s="225">
        <f>O534*H534</f>
        <v>0</v>
      </c>
      <c r="Q534" s="225">
        <v>0</v>
      </c>
      <c r="R534" s="225">
        <f>Q534*H534</f>
        <v>0</v>
      </c>
      <c r="S534" s="225">
        <v>0.0055999999999999999</v>
      </c>
      <c r="T534" s="226">
        <f>S534*H534</f>
        <v>0.21051519999999999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7" t="s">
        <v>318</v>
      </c>
      <c r="AT534" s="227" t="s">
        <v>217</v>
      </c>
      <c r="AU534" s="227" t="s">
        <v>84</v>
      </c>
      <c r="AY534" s="20" t="s">
        <v>215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20" t="s">
        <v>82</v>
      </c>
      <c r="BK534" s="228">
        <f>ROUND(I534*H534,2)</f>
        <v>0</v>
      </c>
      <c r="BL534" s="20" t="s">
        <v>318</v>
      </c>
      <c r="BM534" s="227" t="s">
        <v>907</v>
      </c>
    </row>
    <row r="535" s="2" customFormat="1">
      <c r="A535" s="41"/>
      <c r="B535" s="42"/>
      <c r="C535" s="43"/>
      <c r="D535" s="229" t="s">
        <v>223</v>
      </c>
      <c r="E535" s="43"/>
      <c r="F535" s="230" t="s">
        <v>908</v>
      </c>
      <c r="G535" s="43"/>
      <c r="H535" s="43"/>
      <c r="I535" s="231"/>
      <c r="J535" s="43"/>
      <c r="K535" s="43"/>
      <c r="L535" s="47"/>
      <c r="M535" s="232"/>
      <c r="N535" s="233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223</v>
      </c>
      <c r="AU535" s="20" t="s">
        <v>84</v>
      </c>
    </row>
    <row r="536" s="13" customFormat="1">
      <c r="A536" s="13"/>
      <c r="B536" s="234"/>
      <c r="C536" s="235"/>
      <c r="D536" s="236" t="s">
        <v>173</v>
      </c>
      <c r="E536" s="237" t="s">
        <v>21</v>
      </c>
      <c r="F536" s="238" t="s">
        <v>114</v>
      </c>
      <c r="G536" s="235"/>
      <c r="H536" s="239">
        <v>37.591999999999999</v>
      </c>
      <c r="I536" s="240"/>
      <c r="J536" s="235"/>
      <c r="K536" s="235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173</v>
      </c>
      <c r="AU536" s="245" t="s">
        <v>84</v>
      </c>
      <c r="AV536" s="13" t="s">
        <v>84</v>
      </c>
      <c r="AW536" s="13" t="s">
        <v>35</v>
      </c>
      <c r="AX536" s="13" t="s">
        <v>82</v>
      </c>
      <c r="AY536" s="245" t="s">
        <v>215</v>
      </c>
    </row>
    <row r="537" s="2" customFormat="1" ht="37.8" customHeight="1">
      <c r="A537" s="41"/>
      <c r="B537" s="42"/>
      <c r="C537" s="216" t="s">
        <v>909</v>
      </c>
      <c r="D537" s="216" t="s">
        <v>217</v>
      </c>
      <c r="E537" s="217" t="s">
        <v>910</v>
      </c>
      <c r="F537" s="218" t="s">
        <v>911</v>
      </c>
      <c r="G537" s="219" t="s">
        <v>108</v>
      </c>
      <c r="H537" s="220">
        <v>75.977000000000004</v>
      </c>
      <c r="I537" s="221"/>
      <c r="J537" s="222">
        <f>ROUND(I537*H537,2)</f>
        <v>0</v>
      </c>
      <c r="K537" s="218" t="s">
        <v>220</v>
      </c>
      <c r="L537" s="47"/>
      <c r="M537" s="223" t="s">
        <v>21</v>
      </c>
      <c r="N537" s="224" t="s">
        <v>45</v>
      </c>
      <c r="O537" s="87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7" t="s">
        <v>318</v>
      </c>
      <c r="AT537" s="227" t="s">
        <v>217</v>
      </c>
      <c r="AU537" s="227" t="s">
        <v>84</v>
      </c>
      <c r="AY537" s="20" t="s">
        <v>215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20" t="s">
        <v>82</v>
      </c>
      <c r="BK537" s="228">
        <f>ROUND(I537*H537,2)</f>
        <v>0</v>
      </c>
      <c r="BL537" s="20" t="s">
        <v>318</v>
      </c>
      <c r="BM537" s="227" t="s">
        <v>912</v>
      </c>
    </row>
    <row r="538" s="2" customFormat="1">
      <c r="A538" s="41"/>
      <c r="B538" s="42"/>
      <c r="C538" s="43"/>
      <c r="D538" s="229" t="s">
        <v>223</v>
      </c>
      <c r="E538" s="43"/>
      <c r="F538" s="230" t="s">
        <v>913</v>
      </c>
      <c r="G538" s="43"/>
      <c r="H538" s="43"/>
      <c r="I538" s="231"/>
      <c r="J538" s="43"/>
      <c r="K538" s="43"/>
      <c r="L538" s="47"/>
      <c r="M538" s="232"/>
      <c r="N538" s="233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223</v>
      </c>
      <c r="AU538" s="20" t="s">
        <v>84</v>
      </c>
    </row>
    <row r="539" s="16" customFormat="1">
      <c r="A539" s="16"/>
      <c r="B539" s="268"/>
      <c r="C539" s="269"/>
      <c r="D539" s="236" t="s">
        <v>173</v>
      </c>
      <c r="E539" s="270" t="s">
        <v>21</v>
      </c>
      <c r="F539" s="271" t="s">
        <v>914</v>
      </c>
      <c r="G539" s="269"/>
      <c r="H539" s="270" t="s">
        <v>21</v>
      </c>
      <c r="I539" s="272"/>
      <c r="J539" s="269"/>
      <c r="K539" s="269"/>
      <c r="L539" s="273"/>
      <c r="M539" s="274"/>
      <c r="N539" s="275"/>
      <c r="O539" s="275"/>
      <c r="P539" s="275"/>
      <c r="Q539" s="275"/>
      <c r="R539" s="275"/>
      <c r="S539" s="275"/>
      <c r="T539" s="27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77" t="s">
        <v>173</v>
      </c>
      <c r="AU539" s="277" t="s">
        <v>84</v>
      </c>
      <c r="AV539" s="16" t="s">
        <v>82</v>
      </c>
      <c r="AW539" s="16" t="s">
        <v>35</v>
      </c>
      <c r="AX539" s="16" t="s">
        <v>74</v>
      </c>
      <c r="AY539" s="277" t="s">
        <v>215</v>
      </c>
    </row>
    <row r="540" s="13" customFormat="1">
      <c r="A540" s="13"/>
      <c r="B540" s="234"/>
      <c r="C540" s="235"/>
      <c r="D540" s="236" t="s">
        <v>173</v>
      </c>
      <c r="E540" s="237" t="s">
        <v>21</v>
      </c>
      <c r="F540" s="238" t="s">
        <v>79</v>
      </c>
      <c r="G540" s="235"/>
      <c r="H540" s="239">
        <v>37.581000000000003</v>
      </c>
      <c r="I540" s="240"/>
      <c r="J540" s="235"/>
      <c r="K540" s="235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173</v>
      </c>
      <c r="AU540" s="245" t="s">
        <v>84</v>
      </c>
      <c r="AV540" s="13" t="s">
        <v>84</v>
      </c>
      <c r="AW540" s="13" t="s">
        <v>35</v>
      </c>
      <c r="AX540" s="13" t="s">
        <v>74</v>
      </c>
      <c r="AY540" s="245" t="s">
        <v>215</v>
      </c>
    </row>
    <row r="541" s="16" customFormat="1">
      <c r="A541" s="16"/>
      <c r="B541" s="268"/>
      <c r="C541" s="269"/>
      <c r="D541" s="236" t="s">
        <v>173</v>
      </c>
      <c r="E541" s="270" t="s">
        <v>21</v>
      </c>
      <c r="F541" s="271" t="s">
        <v>915</v>
      </c>
      <c r="G541" s="269"/>
      <c r="H541" s="270" t="s">
        <v>21</v>
      </c>
      <c r="I541" s="272"/>
      <c r="J541" s="269"/>
      <c r="K541" s="269"/>
      <c r="L541" s="273"/>
      <c r="M541" s="274"/>
      <c r="N541" s="275"/>
      <c r="O541" s="275"/>
      <c r="P541" s="275"/>
      <c r="Q541" s="275"/>
      <c r="R541" s="275"/>
      <c r="S541" s="275"/>
      <c r="T541" s="27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77" t="s">
        <v>173</v>
      </c>
      <c r="AU541" s="277" t="s">
        <v>84</v>
      </c>
      <c r="AV541" s="16" t="s">
        <v>82</v>
      </c>
      <c r="AW541" s="16" t="s">
        <v>35</v>
      </c>
      <c r="AX541" s="16" t="s">
        <v>74</v>
      </c>
      <c r="AY541" s="277" t="s">
        <v>215</v>
      </c>
    </row>
    <row r="542" s="13" customFormat="1">
      <c r="A542" s="13"/>
      <c r="B542" s="234"/>
      <c r="C542" s="235"/>
      <c r="D542" s="236" t="s">
        <v>173</v>
      </c>
      <c r="E542" s="237" t="s">
        <v>21</v>
      </c>
      <c r="F542" s="238" t="s">
        <v>155</v>
      </c>
      <c r="G542" s="235"/>
      <c r="H542" s="239">
        <v>38.396000000000001</v>
      </c>
      <c r="I542" s="240"/>
      <c r="J542" s="235"/>
      <c r="K542" s="235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173</v>
      </c>
      <c r="AU542" s="245" t="s">
        <v>84</v>
      </c>
      <c r="AV542" s="13" t="s">
        <v>84</v>
      </c>
      <c r="AW542" s="13" t="s">
        <v>35</v>
      </c>
      <c r="AX542" s="13" t="s">
        <v>74</v>
      </c>
      <c r="AY542" s="245" t="s">
        <v>215</v>
      </c>
    </row>
    <row r="543" s="15" customFormat="1">
      <c r="A543" s="15"/>
      <c r="B543" s="257"/>
      <c r="C543" s="258"/>
      <c r="D543" s="236" t="s">
        <v>173</v>
      </c>
      <c r="E543" s="259" t="s">
        <v>21</v>
      </c>
      <c r="F543" s="260" t="s">
        <v>227</v>
      </c>
      <c r="G543" s="258"/>
      <c r="H543" s="261">
        <v>75.977000000000004</v>
      </c>
      <c r="I543" s="262"/>
      <c r="J543" s="258"/>
      <c r="K543" s="258"/>
      <c r="L543" s="263"/>
      <c r="M543" s="264"/>
      <c r="N543" s="265"/>
      <c r="O543" s="265"/>
      <c r="P543" s="265"/>
      <c r="Q543" s="265"/>
      <c r="R543" s="265"/>
      <c r="S543" s="265"/>
      <c r="T543" s="266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7" t="s">
        <v>173</v>
      </c>
      <c r="AU543" s="267" t="s">
        <v>84</v>
      </c>
      <c r="AV543" s="15" t="s">
        <v>221</v>
      </c>
      <c r="AW543" s="15" t="s">
        <v>35</v>
      </c>
      <c r="AX543" s="15" t="s">
        <v>82</v>
      </c>
      <c r="AY543" s="267" t="s">
        <v>215</v>
      </c>
    </row>
    <row r="544" s="2" customFormat="1" ht="24.15" customHeight="1">
      <c r="A544" s="41"/>
      <c r="B544" s="42"/>
      <c r="C544" s="278" t="s">
        <v>916</v>
      </c>
      <c r="D544" s="278" t="s">
        <v>278</v>
      </c>
      <c r="E544" s="279" t="s">
        <v>917</v>
      </c>
      <c r="F544" s="280" t="s">
        <v>918</v>
      </c>
      <c r="G544" s="281" t="s">
        <v>108</v>
      </c>
      <c r="H544" s="282">
        <v>40.25</v>
      </c>
      <c r="I544" s="283"/>
      <c r="J544" s="284">
        <f>ROUND(I544*H544,2)</f>
        <v>0</v>
      </c>
      <c r="K544" s="280" t="s">
        <v>220</v>
      </c>
      <c r="L544" s="285"/>
      <c r="M544" s="286" t="s">
        <v>21</v>
      </c>
      <c r="N544" s="287" t="s">
        <v>45</v>
      </c>
      <c r="O544" s="87"/>
      <c r="P544" s="225">
        <f>O544*H544</f>
        <v>0</v>
      </c>
      <c r="Q544" s="225">
        <v>0.0035999999999999999</v>
      </c>
      <c r="R544" s="225">
        <f>Q544*H544</f>
        <v>0.1449</v>
      </c>
      <c r="S544" s="225">
        <v>0</v>
      </c>
      <c r="T544" s="226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7" t="s">
        <v>420</v>
      </c>
      <c r="AT544" s="227" t="s">
        <v>278</v>
      </c>
      <c r="AU544" s="227" t="s">
        <v>84</v>
      </c>
      <c r="AY544" s="20" t="s">
        <v>215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20" t="s">
        <v>82</v>
      </c>
      <c r="BK544" s="228">
        <f>ROUND(I544*H544,2)</f>
        <v>0</v>
      </c>
      <c r="BL544" s="20" t="s">
        <v>318</v>
      </c>
      <c r="BM544" s="227" t="s">
        <v>919</v>
      </c>
    </row>
    <row r="545" s="13" customFormat="1">
      <c r="A545" s="13"/>
      <c r="B545" s="234"/>
      <c r="C545" s="235"/>
      <c r="D545" s="236" t="s">
        <v>173</v>
      </c>
      <c r="E545" s="237" t="s">
        <v>21</v>
      </c>
      <c r="F545" s="238" t="s">
        <v>920</v>
      </c>
      <c r="G545" s="235"/>
      <c r="H545" s="239">
        <v>38.332999999999998</v>
      </c>
      <c r="I545" s="240"/>
      <c r="J545" s="235"/>
      <c r="K545" s="235"/>
      <c r="L545" s="241"/>
      <c r="M545" s="242"/>
      <c r="N545" s="243"/>
      <c r="O545" s="243"/>
      <c r="P545" s="243"/>
      <c r="Q545" s="243"/>
      <c r="R545" s="243"/>
      <c r="S545" s="243"/>
      <c r="T545" s="24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5" t="s">
        <v>173</v>
      </c>
      <c r="AU545" s="245" t="s">
        <v>84</v>
      </c>
      <c r="AV545" s="13" t="s">
        <v>84</v>
      </c>
      <c r="AW545" s="13" t="s">
        <v>35</v>
      </c>
      <c r="AX545" s="13" t="s">
        <v>82</v>
      </c>
      <c r="AY545" s="245" t="s">
        <v>215</v>
      </c>
    </row>
    <row r="546" s="13" customFormat="1">
      <c r="A546" s="13"/>
      <c r="B546" s="234"/>
      <c r="C546" s="235"/>
      <c r="D546" s="236" t="s">
        <v>173</v>
      </c>
      <c r="E546" s="235"/>
      <c r="F546" s="238" t="s">
        <v>921</v>
      </c>
      <c r="G546" s="235"/>
      <c r="H546" s="239">
        <v>40.25</v>
      </c>
      <c r="I546" s="240"/>
      <c r="J546" s="235"/>
      <c r="K546" s="235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173</v>
      </c>
      <c r="AU546" s="245" t="s">
        <v>84</v>
      </c>
      <c r="AV546" s="13" t="s">
        <v>84</v>
      </c>
      <c r="AW546" s="13" t="s">
        <v>4</v>
      </c>
      <c r="AX546" s="13" t="s">
        <v>82</v>
      </c>
      <c r="AY546" s="245" t="s">
        <v>215</v>
      </c>
    </row>
    <row r="547" s="2" customFormat="1" ht="24.15" customHeight="1">
      <c r="A547" s="41"/>
      <c r="B547" s="42"/>
      <c r="C547" s="278" t="s">
        <v>922</v>
      </c>
      <c r="D547" s="278" t="s">
        <v>278</v>
      </c>
      <c r="E547" s="279" t="s">
        <v>923</v>
      </c>
      <c r="F547" s="280" t="s">
        <v>924</v>
      </c>
      <c r="G547" s="281" t="s">
        <v>108</v>
      </c>
      <c r="H547" s="282">
        <v>39.164000000000001</v>
      </c>
      <c r="I547" s="283"/>
      <c r="J547" s="284">
        <f>ROUND(I547*H547,2)</f>
        <v>0</v>
      </c>
      <c r="K547" s="280" t="s">
        <v>220</v>
      </c>
      <c r="L547" s="285"/>
      <c r="M547" s="286" t="s">
        <v>21</v>
      </c>
      <c r="N547" s="287" t="s">
        <v>45</v>
      </c>
      <c r="O547" s="87"/>
      <c r="P547" s="225">
        <f>O547*H547</f>
        <v>0</v>
      </c>
      <c r="Q547" s="225">
        <v>0.0047999999999999996</v>
      </c>
      <c r="R547" s="225">
        <f>Q547*H547</f>
        <v>0.18798719999999999</v>
      </c>
      <c r="S547" s="225">
        <v>0</v>
      </c>
      <c r="T547" s="226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7" t="s">
        <v>420</v>
      </c>
      <c r="AT547" s="227" t="s">
        <v>278</v>
      </c>
      <c r="AU547" s="227" t="s">
        <v>84</v>
      </c>
      <c r="AY547" s="20" t="s">
        <v>215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20" t="s">
        <v>82</v>
      </c>
      <c r="BK547" s="228">
        <f>ROUND(I547*H547,2)</f>
        <v>0</v>
      </c>
      <c r="BL547" s="20" t="s">
        <v>318</v>
      </c>
      <c r="BM547" s="227" t="s">
        <v>925</v>
      </c>
    </row>
    <row r="548" s="13" customFormat="1">
      <c r="A548" s="13"/>
      <c r="B548" s="234"/>
      <c r="C548" s="235"/>
      <c r="D548" s="236" t="s">
        <v>173</v>
      </c>
      <c r="E548" s="237" t="s">
        <v>21</v>
      </c>
      <c r="F548" s="238" t="s">
        <v>926</v>
      </c>
      <c r="G548" s="235"/>
      <c r="H548" s="239">
        <v>39.164000000000001</v>
      </c>
      <c r="I548" s="240"/>
      <c r="J548" s="235"/>
      <c r="K548" s="235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173</v>
      </c>
      <c r="AU548" s="245" t="s">
        <v>84</v>
      </c>
      <c r="AV548" s="13" t="s">
        <v>84</v>
      </c>
      <c r="AW548" s="13" t="s">
        <v>35</v>
      </c>
      <c r="AX548" s="13" t="s">
        <v>82</v>
      </c>
      <c r="AY548" s="245" t="s">
        <v>215</v>
      </c>
    </row>
    <row r="549" s="2" customFormat="1" ht="55.5" customHeight="1">
      <c r="A549" s="41"/>
      <c r="B549" s="42"/>
      <c r="C549" s="216" t="s">
        <v>927</v>
      </c>
      <c r="D549" s="216" t="s">
        <v>217</v>
      </c>
      <c r="E549" s="217" t="s">
        <v>928</v>
      </c>
      <c r="F549" s="218" t="s">
        <v>929</v>
      </c>
      <c r="G549" s="219" t="s">
        <v>258</v>
      </c>
      <c r="H549" s="220">
        <v>0.33300000000000002</v>
      </c>
      <c r="I549" s="221"/>
      <c r="J549" s="222">
        <f>ROUND(I549*H549,2)</f>
        <v>0</v>
      </c>
      <c r="K549" s="218" t="s">
        <v>220</v>
      </c>
      <c r="L549" s="47"/>
      <c r="M549" s="223" t="s">
        <v>21</v>
      </c>
      <c r="N549" s="224" t="s">
        <v>45</v>
      </c>
      <c r="O549" s="87"/>
      <c r="P549" s="225">
        <f>O549*H549</f>
        <v>0</v>
      </c>
      <c r="Q549" s="225">
        <v>0</v>
      </c>
      <c r="R549" s="225">
        <f>Q549*H549</f>
        <v>0</v>
      </c>
      <c r="S549" s="225">
        <v>0</v>
      </c>
      <c r="T549" s="226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7" t="s">
        <v>318</v>
      </c>
      <c r="AT549" s="227" t="s">
        <v>217</v>
      </c>
      <c r="AU549" s="227" t="s">
        <v>84</v>
      </c>
      <c r="AY549" s="20" t="s">
        <v>215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20" t="s">
        <v>82</v>
      </c>
      <c r="BK549" s="228">
        <f>ROUND(I549*H549,2)</f>
        <v>0</v>
      </c>
      <c r="BL549" s="20" t="s">
        <v>318</v>
      </c>
      <c r="BM549" s="227" t="s">
        <v>930</v>
      </c>
    </row>
    <row r="550" s="2" customFormat="1">
      <c r="A550" s="41"/>
      <c r="B550" s="42"/>
      <c r="C550" s="43"/>
      <c r="D550" s="229" t="s">
        <v>223</v>
      </c>
      <c r="E550" s="43"/>
      <c r="F550" s="230" t="s">
        <v>931</v>
      </c>
      <c r="G550" s="43"/>
      <c r="H550" s="43"/>
      <c r="I550" s="231"/>
      <c r="J550" s="43"/>
      <c r="K550" s="43"/>
      <c r="L550" s="47"/>
      <c r="M550" s="232"/>
      <c r="N550" s="233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223</v>
      </c>
      <c r="AU550" s="20" t="s">
        <v>84</v>
      </c>
    </row>
    <row r="551" s="12" customFormat="1" ht="22.8" customHeight="1">
      <c r="A551" s="12"/>
      <c r="B551" s="200"/>
      <c r="C551" s="201"/>
      <c r="D551" s="202" t="s">
        <v>73</v>
      </c>
      <c r="E551" s="214" t="s">
        <v>932</v>
      </c>
      <c r="F551" s="214" t="s">
        <v>933</v>
      </c>
      <c r="G551" s="201"/>
      <c r="H551" s="201"/>
      <c r="I551" s="204"/>
      <c r="J551" s="215">
        <f>BK551</f>
        <v>0</v>
      </c>
      <c r="K551" s="201"/>
      <c r="L551" s="206"/>
      <c r="M551" s="207"/>
      <c r="N551" s="208"/>
      <c r="O551" s="208"/>
      <c r="P551" s="209">
        <f>SUM(P552:P556)</f>
        <v>0</v>
      </c>
      <c r="Q551" s="208"/>
      <c r="R551" s="209">
        <f>SUM(R552:R556)</f>
        <v>0.026519999999999998</v>
      </c>
      <c r="S551" s="208"/>
      <c r="T551" s="210">
        <f>SUM(T552:T556)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11" t="s">
        <v>84</v>
      </c>
      <c r="AT551" s="212" t="s">
        <v>73</v>
      </c>
      <c r="AU551" s="212" t="s">
        <v>82</v>
      </c>
      <c r="AY551" s="211" t="s">
        <v>215</v>
      </c>
      <c r="BK551" s="213">
        <f>SUM(BK552:BK556)</f>
        <v>0</v>
      </c>
    </row>
    <row r="552" s="2" customFormat="1" ht="33" customHeight="1">
      <c r="A552" s="41"/>
      <c r="B552" s="42"/>
      <c r="C552" s="216" t="s">
        <v>934</v>
      </c>
      <c r="D552" s="216" t="s">
        <v>217</v>
      </c>
      <c r="E552" s="217" t="s">
        <v>935</v>
      </c>
      <c r="F552" s="218" t="s">
        <v>936</v>
      </c>
      <c r="G552" s="219" t="s">
        <v>509</v>
      </c>
      <c r="H552" s="220">
        <v>1</v>
      </c>
      <c r="I552" s="221"/>
      <c r="J552" s="222">
        <f>ROUND(I552*H552,2)</f>
        <v>0</v>
      </c>
      <c r="K552" s="218" t="s">
        <v>220</v>
      </c>
      <c r="L552" s="47"/>
      <c r="M552" s="223" t="s">
        <v>21</v>
      </c>
      <c r="N552" s="224" t="s">
        <v>45</v>
      </c>
      <c r="O552" s="87"/>
      <c r="P552" s="225">
        <f>O552*H552</f>
        <v>0</v>
      </c>
      <c r="Q552" s="225">
        <v>0.0010200000000000001</v>
      </c>
      <c r="R552" s="225">
        <f>Q552*H552</f>
        <v>0.0010200000000000001</v>
      </c>
      <c r="S552" s="225">
        <v>0</v>
      </c>
      <c r="T552" s="226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7" t="s">
        <v>318</v>
      </c>
      <c r="AT552" s="227" t="s">
        <v>217</v>
      </c>
      <c r="AU552" s="227" t="s">
        <v>84</v>
      </c>
      <c r="AY552" s="20" t="s">
        <v>215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20" t="s">
        <v>82</v>
      </c>
      <c r="BK552" s="228">
        <f>ROUND(I552*H552,2)</f>
        <v>0</v>
      </c>
      <c r="BL552" s="20" t="s">
        <v>318</v>
      </c>
      <c r="BM552" s="227" t="s">
        <v>937</v>
      </c>
    </row>
    <row r="553" s="2" customFormat="1">
      <c r="A553" s="41"/>
      <c r="B553" s="42"/>
      <c r="C553" s="43"/>
      <c r="D553" s="229" t="s">
        <v>223</v>
      </c>
      <c r="E553" s="43"/>
      <c r="F553" s="230" t="s">
        <v>938</v>
      </c>
      <c r="G553" s="43"/>
      <c r="H553" s="43"/>
      <c r="I553" s="231"/>
      <c r="J553" s="43"/>
      <c r="K553" s="43"/>
      <c r="L553" s="47"/>
      <c r="M553" s="232"/>
      <c r="N553" s="233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223</v>
      </c>
      <c r="AU553" s="20" t="s">
        <v>84</v>
      </c>
    </row>
    <row r="554" s="2" customFormat="1" ht="16.5" customHeight="1">
      <c r="A554" s="41"/>
      <c r="B554" s="42"/>
      <c r="C554" s="278" t="s">
        <v>939</v>
      </c>
      <c r="D554" s="278" t="s">
        <v>278</v>
      </c>
      <c r="E554" s="279" t="s">
        <v>940</v>
      </c>
      <c r="F554" s="280" t="s">
        <v>941</v>
      </c>
      <c r="G554" s="281" t="s">
        <v>509</v>
      </c>
      <c r="H554" s="282">
        <v>1</v>
      </c>
      <c r="I554" s="283"/>
      <c r="J554" s="284">
        <f>ROUND(I554*H554,2)</f>
        <v>0</v>
      </c>
      <c r="K554" s="280" t="s">
        <v>220</v>
      </c>
      <c r="L554" s="285"/>
      <c r="M554" s="286" t="s">
        <v>21</v>
      </c>
      <c r="N554" s="287" t="s">
        <v>45</v>
      </c>
      <c r="O554" s="87"/>
      <c r="P554" s="225">
        <f>O554*H554</f>
        <v>0</v>
      </c>
      <c r="Q554" s="225">
        <v>0.025499999999999998</v>
      </c>
      <c r="R554" s="225">
        <f>Q554*H554</f>
        <v>0.025499999999999998</v>
      </c>
      <c r="S554" s="225">
        <v>0</v>
      </c>
      <c r="T554" s="226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27" t="s">
        <v>420</v>
      </c>
      <c r="AT554" s="227" t="s">
        <v>278</v>
      </c>
      <c r="AU554" s="227" t="s">
        <v>84</v>
      </c>
      <c r="AY554" s="20" t="s">
        <v>215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20" t="s">
        <v>82</v>
      </c>
      <c r="BK554" s="228">
        <f>ROUND(I554*H554,2)</f>
        <v>0</v>
      </c>
      <c r="BL554" s="20" t="s">
        <v>318</v>
      </c>
      <c r="BM554" s="227" t="s">
        <v>942</v>
      </c>
    </row>
    <row r="555" s="2" customFormat="1" ht="49.05" customHeight="1">
      <c r="A555" s="41"/>
      <c r="B555" s="42"/>
      <c r="C555" s="216" t="s">
        <v>943</v>
      </c>
      <c r="D555" s="216" t="s">
        <v>217</v>
      </c>
      <c r="E555" s="217" t="s">
        <v>944</v>
      </c>
      <c r="F555" s="218" t="s">
        <v>945</v>
      </c>
      <c r="G555" s="219" t="s">
        <v>258</v>
      </c>
      <c r="H555" s="220">
        <v>0.027</v>
      </c>
      <c r="I555" s="221"/>
      <c r="J555" s="222">
        <f>ROUND(I555*H555,2)</f>
        <v>0</v>
      </c>
      <c r="K555" s="218" t="s">
        <v>220</v>
      </c>
      <c r="L555" s="47"/>
      <c r="M555" s="223" t="s">
        <v>21</v>
      </c>
      <c r="N555" s="224" t="s">
        <v>45</v>
      </c>
      <c r="O555" s="87"/>
      <c r="P555" s="225">
        <f>O555*H555</f>
        <v>0</v>
      </c>
      <c r="Q555" s="225">
        <v>0</v>
      </c>
      <c r="R555" s="225">
        <f>Q555*H555</f>
        <v>0</v>
      </c>
      <c r="S555" s="225">
        <v>0</v>
      </c>
      <c r="T555" s="226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7" t="s">
        <v>318</v>
      </c>
      <c r="AT555" s="227" t="s">
        <v>217</v>
      </c>
      <c r="AU555" s="227" t="s">
        <v>84</v>
      </c>
      <c r="AY555" s="20" t="s">
        <v>215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20" t="s">
        <v>82</v>
      </c>
      <c r="BK555" s="228">
        <f>ROUND(I555*H555,2)</f>
        <v>0</v>
      </c>
      <c r="BL555" s="20" t="s">
        <v>318</v>
      </c>
      <c r="BM555" s="227" t="s">
        <v>946</v>
      </c>
    </row>
    <row r="556" s="2" customFormat="1">
      <c r="A556" s="41"/>
      <c r="B556" s="42"/>
      <c r="C556" s="43"/>
      <c r="D556" s="229" t="s">
        <v>223</v>
      </c>
      <c r="E556" s="43"/>
      <c r="F556" s="230" t="s">
        <v>947</v>
      </c>
      <c r="G556" s="43"/>
      <c r="H556" s="43"/>
      <c r="I556" s="231"/>
      <c r="J556" s="43"/>
      <c r="K556" s="43"/>
      <c r="L556" s="47"/>
      <c r="M556" s="232"/>
      <c r="N556" s="233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223</v>
      </c>
      <c r="AU556" s="20" t="s">
        <v>84</v>
      </c>
    </row>
    <row r="557" s="12" customFormat="1" ht="22.8" customHeight="1">
      <c r="A557" s="12"/>
      <c r="B557" s="200"/>
      <c r="C557" s="201"/>
      <c r="D557" s="202" t="s">
        <v>73</v>
      </c>
      <c r="E557" s="214" t="s">
        <v>948</v>
      </c>
      <c r="F557" s="214" t="s">
        <v>949</v>
      </c>
      <c r="G557" s="201"/>
      <c r="H557" s="201"/>
      <c r="I557" s="204"/>
      <c r="J557" s="215">
        <f>BK557</f>
        <v>0</v>
      </c>
      <c r="K557" s="201"/>
      <c r="L557" s="206"/>
      <c r="M557" s="207"/>
      <c r="N557" s="208"/>
      <c r="O557" s="208"/>
      <c r="P557" s="209">
        <f>SUM(P558:P581)</f>
        <v>0</v>
      </c>
      <c r="Q557" s="208"/>
      <c r="R557" s="209">
        <f>SUM(R558:R581)</f>
        <v>0.55497996430000007</v>
      </c>
      <c r="S557" s="208"/>
      <c r="T557" s="210">
        <f>SUM(T558:T581)</f>
        <v>0.054742799999999994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1" t="s">
        <v>84</v>
      </c>
      <c r="AT557" s="212" t="s">
        <v>73</v>
      </c>
      <c r="AU557" s="212" t="s">
        <v>82</v>
      </c>
      <c r="AY557" s="211" t="s">
        <v>215</v>
      </c>
      <c r="BK557" s="213">
        <f>SUM(BK558:BK581)</f>
        <v>0</v>
      </c>
    </row>
    <row r="558" s="2" customFormat="1" ht="24.15" customHeight="1">
      <c r="A558" s="41"/>
      <c r="B558" s="42"/>
      <c r="C558" s="216" t="s">
        <v>950</v>
      </c>
      <c r="D558" s="216" t="s">
        <v>217</v>
      </c>
      <c r="E558" s="217" t="s">
        <v>951</v>
      </c>
      <c r="F558" s="218" t="s">
        <v>952</v>
      </c>
      <c r="G558" s="219" t="s">
        <v>119</v>
      </c>
      <c r="H558" s="220">
        <v>23.079999999999998</v>
      </c>
      <c r="I558" s="221"/>
      <c r="J558" s="222">
        <f>ROUND(I558*H558,2)</f>
        <v>0</v>
      </c>
      <c r="K558" s="218" t="s">
        <v>220</v>
      </c>
      <c r="L558" s="47"/>
      <c r="M558" s="223" t="s">
        <v>21</v>
      </c>
      <c r="N558" s="224" t="s">
        <v>45</v>
      </c>
      <c r="O558" s="87"/>
      <c r="P558" s="225">
        <f>O558*H558</f>
        <v>0</v>
      </c>
      <c r="Q558" s="225">
        <v>0</v>
      </c>
      <c r="R558" s="225">
        <f>Q558*H558</f>
        <v>0</v>
      </c>
      <c r="S558" s="225">
        <v>0.00191</v>
      </c>
      <c r="T558" s="226">
        <f>S558*H558</f>
        <v>0.044082799999999998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7" t="s">
        <v>318</v>
      </c>
      <c r="AT558" s="227" t="s">
        <v>217</v>
      </c>
      <c r="AU558" s="227" t="s">
        <v>84</v>
      </c>
      <c r="AY558" s="20" t="s">
        <v>215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20" t="s">
        <v>82</v>
      </c>
      <c r="BK558" s="228">
        <f>ROUND(I558*H558,2)</f>
        <v>0</v>
      </c>
      <c r="BL558" s="20" t="s">
        <v>318</v>
      </c>
      <c r="BM558" s="227" t="s">
        <v>953</v>
      </c>
    </row>
    <row r="559" s="2" customFormat="1">
      <c r="A559" s="41"/>
      <c r="B559" s="42"/>
      <c r="C559" s="43"/>
      <c r="D559" s="229" t="s">
        <v>223</v>
      </c>
      <c r="E559" s="43"/>
      <c r="F559" s="230" t="s">
        <v>954</v>
      </c>
      <c r="G559" s="43"/>
      <c r="H559" s="43"/>
      <c r="I559" s="231"/>
      <c r="J559" s="43"/>
      <c r="K559" s="43"/>
      <c r="L559" s="47"/>
      <c r="M559" s="232"/>
      <c r="N559" s="23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223</v>
      </c>
      <c r="AU559" s="20" t="s">
        <v>84</v>
      </c>
    </row>
    <row r="560" s="13" customFormat="1">
      <c r="A560" s="13"/>
      <c r="B560" s="234"/>
      <c r="C560" s="235"/>
      <c r="D560" s="236" t="s">
        <v>173</v>
      </c>
      <c r="E560" s="237" t="s">
        <v>21</v>
      </c>
      <c r="F560" s="238" t="s">
        <v>955</v>
      </c>
      <c r="G560" s="235"/>
      <c r="H560" s="239">
        <v>23.079999999999998</v>
      </c>
      <c r="I560" s="240"/>
      <c r="J560" s="235"/>
      <c r="K560" s="235"/>
      <c r="L560" s="241"/>
      <c r="M560" s="242"/>
      <c r="N560" s="243"/>
      <c r="O560" s="243"/>
      <c r="P560" s="243"/>
      <c r="Q560" s="243"/>
      <c r="R560" s="243"/>
      <c r="S560" s="243"/>
      <c r="T560" s="24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5" t="s">
        <v>173</v>
      </c>
      <c r="AU560" s="245" t="s">
        <v>84</v>
      </c>
      <c r="AV560" s="13" t="s">
        <v>84</v>
      </c>
      <c r="AW560" s="13" t="s">
        <v>35</v>
      </c>
      <c r="AX560" s="13" t="s">
        <v>82</v>
      </c>
      <c r="AY560" s="245" t="s">
        <v>215</v>
      </c>
    </row>
    <row r="561" s="2" customFormat="1" ht="24.15" customHeight="1">
      <c r="A561" s="41"/>
      <c r="B561" s="42"/>
      <c r="C561" s="216" t="s">
        <v>956</v>
      </c>
      <c r="D561" s="216" t="s">
        <v>217</v>
      </c>
      <c r="E561" s="217" t="s">
        <v>957</v>
      </c>
      <c r="F561" s="218" t="s">
        <v>958</v>
      </c>
      <c r="G561" s="219" t="s">
        <v>119</v>
      </c>
      <c r="H561" s="220">
        <v>4.0999999999999996</v>
      </c>
      <c r="I561" s="221"/>
      <c r="J561" s="222">
        <f>ROUND(I561*H561,2)</f>
        <v>0</v>
      </c>
      <c r="K561" s="218" t="s">
        <v>220</v>
      </c>
      <c r="L561" s="47"/>
      <c r="M561" s="223" t="s">
        <v>21</v>
      </c>
      <c r="N561" s="224" t="s">
        <v>45</v>
      </c>
      <c r="O561" s="87"/>
      <c r="P561" s="225">
        <f>O561*H561</f>
        <v>0</v>
      </c>
      <c r="Q561" s="225">
        <v>0</v>
      </c>
      <c r="R561" s="225">
        <f>Q561*H561</f>
        <v>0</v>
      </c>
      <c r="S561" s="225">
        <v>0.0025999999999999999</v>
      </c>
      <c r="T561" s="226">
        <f>S561*H561</f>
        <v>0.010659999999999999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7" t="s">
        <v>318</v>
      </c>
      <c r="AT561" s="227" t="s">
        <v>217</v>
      </c>
      <c r="AU561" s="227" t="s">
        <v>84</v>
      </c>
      <c r="AY561" s="20" t="s">
        <v>215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20" t="s">
        <v>82</v>
      </c>
      <c r="BK561" s="228">
        <f>ROUND(I561*H561,2)</f>
        <v>0</v>
      </c>
      <c r="BL561" s="20" t="s">
        <v>318</v>
      </c>
      <c r="BM561" s="227" t="s">
        <v>959</v>
      </c>
    </row>
    <row r="562" s="2" customFormat="1">
      <c r="A562" s="41"/>
      <c r="B562" s="42"/>
      <c r="C562" s="43"/>
      <c r="D562" s="229" t="s">
        <v>223</v>
      </c>
      <c r="E562" s="43"/>
      <c r="F562" s="230" t="s">
        <v>960</v>
      </c>
      <c r="G562" s="43"/>
      <c r="H562" s="43"/>
      <c r="I562" s="231"/>
      <c r="J562" s="43"/>
      <c r="K562" s="43"/>
      <c r="L562" s="47"/>
      <c r="M562" s="232"/>
      <c r="N562" s="233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223</v>
      </c>
      <c r="AU562" s="20" t="s">
        <v>84</v>
      </c>
    </row>
    <row r="563" s="13" customFormat="1">
      <c r="A563" s="13"/>
      <c r="B563" s="234"/>
      <c r="C563" s="235"/>
      <c r="D563" s="236" t="s">
        <v>173</v>
      </c>
      <c r="E563" s="237" t="s">
        <v>21</v>
      </c>
      <c r="F563" s="238" t="s">
        <v>961</v>
      </c>
      <c r="G563" s="235"/>
      <c r="H563" s="239">
        <v>4.0999999999999996</v>
      </c>
      <c r="I563" s="240"/>
      <c r="J563" s="235"/>
      <c r="K563" s="235"/>
      <c r="L563" s="241"/>
      <c r="M563" s="242"/>
      <c r="N563" s="243"/>
      <c r="O563" s="243"/>
      <c r="P563" s="243"/>
      <c r="Q563" s="243"/>
      <c r="R563" s="243"/>
      <c r="S563" s="243"/>
      <c r="T563" s="24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5" t="s">
        <v>173</v>
      </c>
      <c r="AU563" s="245" t="s">
        <v>84</v>
      </c>
      <c r="AV563" s="13" t="s">
        <v>84</v>
      </c>
      <c r="AW563" s="13" t="s">
        <v>35</v>
      </c>
      <c r="AX563" s="13" t="s">
        <v>82</v>
      </c>
      <c r="AY563" s="245" t="s">
        <v>215</v>
      </c>
    </row>
    <row r="564" s="2" customFormat="1" ht="24.15" customHeight="1">
      <c r="A564" s="41"/>
      <c r="B564" s="42"/>
      <c r="C564" s="216" t="s">
        <v>962</v>
      </c>
      <c r="D564" s="216" t="s">
        <v>217</v>
      </c>
      <c r="E564" s="217" t="s">
        <v>963</v>
      </c>
      <c r="F564" s="218" t="s">
        <v>964</v>
      </c>
      <c r="G564" s="219" t="s">
        <v>119</v>
      </c>
      <c r="H564" s="220">
        <v>2</v>
      </c>
      <c r="I564" s="221"/>
      <c r="J564" s="222">
        <f>ROUND(I564*H564,2)</f>
        <v>0</v>
      </c>
      <c r="K564" s="218" t="s">
        <v>21</v>
      </c>
      <c r="L564" s="47"/>
      <c r="M564" s="223" t="s">
        <v>21</v>
      </c>
      <c r="N564" s="224" t="s">
        <v>45</v>
      </c>
      <c r="O564" s="87"/>
      <c r="P564" s="225">
        <f>O564*H564</f>
        <v>0</v>
      </c>
      <c r="Q564" s="225">
        <v>0.0034499999999999999</v>
      </c>
      <c r="R564" s="225">
        <f>Q564*H564</f>
        <v>0.0068999999999999999</v>
      </c>
      <c r="S564" s="225">
        <v>0</v>
      </c>
      <c r="T564" s="226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7" t="s">
        <v>318</v>
      </c>
      <c r="AT564" s="227" t="s">
        <v>217</v>
      </c>
      <c r="AU564" s="227" t="s">
        <v>84</v>
      </c>
      <c r="AY564" s="20" t="s">
        <v>215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20" t="s">
        <v>82</v>
      </c>
      <c r="BK564" s="228">
        <f>ROUND(I564*H564,2)</f>
        <v>0</v>
      </c>
      <c r="BL564" s="20" t="s">
        <v>318</v>
      </c>
      <c r="BM564" s="227" t="s">
        <v>965</v>
      </c>
    </row>
    <row r="565" s="2" customFormat="1">
      <c r="A565" s="41"/>
      <c r="B565" s="42"/>
      <c r="C565" s="43"/>
      <c r="D565" s="236" t="s">
        <v>886</v>
      </c>
      <c r="E565" s="43"/>
      <c r="F565" s="288" t="s">
        <v>966</v>
      </c>
      <c r="G565" s="43"/>
      <c r="H565" s="43"/>
      <c r="I565" s="231"/>
      <c r="J565" s="43"/>
      <c r="K565" s="43"/>
      <c r="L565" s="47"/>
      <c r="M565" s="232"/>
      <c r="N565" s="233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886</v>
      </c>
      <c r="AU565" s="20" t="s">
        <v>84</v>
      </c>
    </row>
    <row r="566" s="2" customFormat="1" ht="24.15" customHeight="1">
      <c r="A566" s="41"/>
      <c r="B566" s="42"/>
      <c r="C566" s="216" t="s">
        <v>967</v>
      </c>
      <c r="D566" s="216" t="s">
        <v>217</v>
      </c>
      <c r="E566" s="217" t="s">
        <v>968</v>
      </c>
      <c r="F566" s="218" t="s">
        <v>969</v>
      </c>
      <c r="G566" s="219" t="s">
        <v>119</v>
      </c>
      <c r="H566" s="220">
        <v>10.1</v>
      </c>
      <c r="I566" s="221"/>
      <c r="J566" s="222">
        <f>ROUND(I566*H566,2)</f>
        <v>0</v>
      </c>
      <c r="K566" s="218" t="s">
        <v>21</v>
      </c>
      <c r="L566" s="47"/>
      <c r="M566" s="223" t="s">
        <v>21</v>
      </c>
      <c r="N566" s="224" t="s">
        <v>45</v>
      </c>
      <c r="O566" s="87"/>
      <c r="P566" s="225">
        <f>O566*H566</f>
        <v>0</v>
      </c>
      <c r="Q566" s="225">
        <v>0.0013500000000000001</v>
      </c>
      <c r="R566" s="225">
        <f>Q566*H566</f>
        <v>0.013635</v>
      </c>
      <c r="S566" s="225">
        <v>0</v>
      </c>
      <c r="T566" s="226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27" t="s">
        <v>318</v>
      </c>
      <c r="AT566" s="227" t="s">
        <v>217</v>
      </c>
      <c r="AU566" s="227" t="s">
        <v>84</v>
      </c>
      <c r="AY566" s="20" t="s">
        <v>215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20" t="s">
        <v>82</v>
      </c>
      <c r="BK566" s="228">
        <f>ROUND(I566*H566,2)</f>
        <v>0</v>
      </c>
      <c r="BL566" s="20" t="s">
        <v>318</v>
      </c>
      <c r="BM566" s="227" t="s">
        <v>970</v>
      </c>
    </row>
    <row r="567" s="2" customFormat="1">
      <c r="A567" s="41"/>
      <c r="B567" s="42"/>
      <c r="C567" s="43"/>
      <c r="D567" s="236" t="s">
        <v>886</v>
      </c>
      <c r="E567" s="43"/>
      <c r="F567" s="288" t="s">
        <v>966</v>
      </c>
      <c r="G567" s="43"/>
      <c r="H567" s="43"/>
      <c r="I567" s="231"/>
      <c r="J567" s="43"/>
      <c r="K567" s="43"/>
      <c r="L567" s="47"/>
      <c r="M567" s="232"/>
      <c r="N567" s="233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886</v>
      </c>
      <c r="AU567" s="20" t="s">
        <v>84</v>
      </c>
    </row>
    <row r="568" s="2" customFormat="1" ht="44.25" customHeight="1">
      <c r="A568" s="41"/>
      <c r="B568" s="42"/>
      <c r="C568" s="216" t="s">
        <v>971</v>
      </c>
      <c r="D568" s="216" t="s">
        <v>217</v>
      </c>
      <c r="E568" s="217" t="s">
        <v>972</v>
      </c>
      <c r="F568" s="218" t="s">
        <v>973</v>
      </c>
      <c r="G568" s="219" t="s">
        <v>119</v>
      </c>
      <c r="H568" s="220">
        <v>19</v>
      </c>
      <c r="I568" s="221"/>
      <c r="J568" s="222">
        <f>ROUND(I568*H568,2)</f>
        <v>0</v>
      </c>
      <c r="K568" s="218" t="s">
        <v>21</v>
      </c>
      <c r="L568" s="47"/>
      <c r="M568" s="223" t="s">
        <v>21</v>
      </c>
      <c r="N568" s="224" t="s">
        <v>45</v>
      </c>
      <c r="O568" s="87"/>
      <c r="P568" s="225">
        <f>O568*H568</f>
        <v>0</v>
      </c>
      <c r="Q568" s="225">
        <v>0.02291</v>
      </c>
      <c r="R568" s="225">
        <f>Q568*H568</f>
        <v>0.43529000000000001</v>
      </c>
      <c r="S568" s="225">
        <v>0</v>
      </c>
      <c r="T568" s="226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27" t="s">
        <v>318</v>
      </c>
      <c r="AT568" s="227" t="s">
        <v>217</v>
      </c>
      <c r="AU568" s="227" t="s">
        <v>84</v>
      </c>
      <c r="AY568" s="20" t="s">
        <v>215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20" t="s">
        <v>82</v>
      </c>
      <c r="BK568" s="228">
        <f>ROUND(I568*H568,2)</f>
        <v>0</v>
      </c>
      <c r="BL568" s="20" t="s">
        <v>318</v>
      </c>
      <c r="BM568" s="227" t="s">
        <v>974</v>
      </c>
    </row>
    <row r="569" s="2" customFormat="1">
      <c r="A569" s="41"/>
      <c r="B569" s="42"/>
      <c r="C569" s="43"/>
      <c r="D569" s="236" t="s">
        <v>886</v>
      </c>
      <c r="E569" s="43"/>
      <c r="F569" s="288" t="s">
        <v>975</v>
      </c>
      <c r="G569" s="43"/>
      <c r="H569" s="43"/>
      <c r="I569" s="231"/>
      <c r="J569" s="43"/>
      <c r="K569" s="43"/>
      <c r="L569" s="47"/>
      <c r="M569" s="232"/>
      <c r="N569" s="233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886</v>
      </c>
      <c r="AU569" s="20" t="s">
        <v>84</v>
      </c>
    </row>
    <row r="570" s="2" customFormat="1" ht="24.15" customHeight="1">
      <c r="A570" s="41"/>
      <c r="B570" s="42"/>
      <c r="C570" s="216" t="s">
        <v>976</v>
      </c>
      <c r="D570" s="216" t="s">
        <v>217</v>
      </c>
      <c r="E570" s="217" t="s">
        <v>977</v>
      </c>
      <c r="F570" s="218" t="s">
        <v>978</v>
      </c>
      <c r="G570" s="219" t="s">
        <v>119</v>
      </c>
      <c r="H570" s="220">
        <v>19</v>
      </c>
      <c r="I570" s="221"/>
      <c r="J570" s="222">
        <f>ROUND(I570*H570,2)</f>
        <v>0</v>
      </c>
      <c r="K570" s="218" t="s">
        <v>21</v>
      </c>
      <c r="L570" s="47"/>
      <c r="M570" s="223" t="s">
        <v>21</v>
      </c>
      <c r="N570" s="224" t="s">
        <v>45</v>
      </c>
      <c r="O570" s="87"/>
      <c r="P570" s="225">
        <f>O570*H570</f>
        <v>0</v>
      </c>
      <c r="Q570" s="225">
        <v>0.0022000000000000001</v>
      </c>
      <c r="R570" s="225">
        <f>Q570*H570</f>
        <v>0.041800000000000004</v>
      </c>
      <c r="S570" s="225">
        <v>0</v>
      </c>
      <c r="T570" s="226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27" t="s">
        <v>318</v>
      </c>
      <c r="AT570" s="227" t="s">
        <v>217</v>
      </c>
      <c r="AU570" s="227" t="s">
        <v>84</v>
      </c>
      <c r="AY570" s="20" t="s">
        <v>215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20" t="s">
        <v>82</v>
      </c>
      <c r="BK570" s="228">
        <f>ROUND(I570*H570,2)</f>
        <v>0</v>
      </c>
      <c r="BL570" s="20" t="s">
        <v>318</v>
      </c>
      <c r="BM570" s="227" t="s">
        <v>979</v>
      </c>
    </row>
    <row r="571" s="2" customFormat="1">
      <c r="A571" s="41"/>
      <c r="B571" s="42"/>
      <c r="C571" s="43"/>
      <c r="D571" s="236" t="s">
        <v>886</v>
      </c>
      <c r="E571" s="43"/>
      <c r="F571" s="288" t="s">
        <v>966</v>
      </c>
      <c r="G571" s="43"/>
      <c r="H571" s="43"/>
      <c r="I571" s="231"/>
      <c r="J571" s="43"/>
      <c r="K571" s="43"/>
      <c r="L571" s="47"/>
      <c r="M571" s="232"/>
      <c r="N571" s="233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886</v>
      </c>
      <c r="AU571" s="20" t="s">
        <v>84</v>
      </c>
    </row>
    <row r="572" s="2" customFormat="1" ht="37.8" customHeight="1">
      <c r="A572" s="41"/>
      <c r="B572" s="42"/>
      <c r="C572" s="216" t="s">
        <v>980</v>
      </c>
      <c r="D572" s="216" t="s">
        <v>217</v>
      </c>
      <c r="E572" s="217" t="s">
        <v>981</v>
      </c>
      <c r="F572" s="218" t="s">
        <v>982</v>
      </c>
      <c r="G572" s="219" t="s">
        <v>119</v>
      </c>
      <c r="H572" s="220">
        <v>4.0999999999999996</v>
      </c>
      <c r="I572" s="221"/>
      <c r="J572" s="222">
        <f>ROUND(I572*H572,2)</f>
        <v>0</v>
      </c>
      <c r="K572" s="218" t="s">
        <v>21</v>
      </c>
      <c r="L572" s="47"/>
      <c r="M572" s="223" t="s">
        <v>21</v>
      </c>
      <c r="N572" s="224" t="s">
        <v>45</v>
      </c>
      <c r="O572" s="87"/>
      <c r="P572" s="225">
        <f>O572*H572</f>
        <v>0</v>
      </c>
      <c r="Q572" s="225">
        <v>0.0046707229999999999</v>
      </c>
      <c r="R572" s="225">
        <f>Q572*H572</f>
        <v>0.019149964299999999</v>
      </c>
      <c r="S572" s="225">
        <v>0</v>
      </c>
      <c r="T572" s="226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27" t="s">
        <v>318</v>
      </c>
      <c r="AT572" s="227" t="s">
        <v>217</v>
      </c>
      <c r="AU572" s="227" t="s">
        <v>84</v>
      </c>
      <c r="AY572" s="20" t="s">
        <v>215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20" t="s">
        <v>82</v>
      </c>
      <c r="BK572" s="228">
        <f>ROUND(I572*H572,2)</f>
        <v>0</v>
      </c>
      <c r="BL572" s="20" t="s">
        <v>318</v>
      </c>
      <c r="BM572" s="227" t="s">
        <v>983</v>
      </c>
    </row>
    <row r="573" s="2" customFormat="1">
      <c r="A573" s="41"/>
      <c r="B573" s="42"/>
      <c r="C573" s="43"/>
      <c r="D573" s="236" t="s">
        <v>886</v>
      </c>
      <c r="E573" s="43"/>
      <c r="F573" s="288" t="s">
        <v>984</v>
      </c>
      <c r="G573" s="43"/>
      <c r="H573" s="43"/>
      <c r="I573" s="231"/>
      <c r="J573" s="43"/>
      <c r="K573" s="43"/>
      <c r="L573" s="47"/>
      <c r="M573" s="232"/>
      <c r="N573" s="233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886</v>
      </c>
      <c r="AU573" s="20" t="s">
        <v>84</v>
      </c>
    </row>
    <row r="574" s="2" customFormat="1" ht="37.8" customHeight="1">
      <c r="A574" s="41"/>
      <c r="B574" s="42"/>
      <c r="C574" s="216" t="s">
        <v>985</v>
      </c>
      <c r="D574" s="216" t="s">
        <v>217</v>
      </c>
      <c r="E574" s="217" t="s">
        <v>986</v>
      </c>
      <c r="F574" s="218" t="s">
        <v>987</v>
      </c>
      <c r="G574" s="219" t="s">
        <v>119</v>
      </c>
      <c r="H574" s="220">
        <v>8</v>
      </c>
      <c r="I574" s="221"/>
      <c r="J574" s="222">
        <f>ROUND(I574*H574,2)</f>
        <v>0</v>
      </c>
      <c r="K574" s="218" t="s">
        <v>21</v>
      </c>
      <c r="L574" s="47"/>
      <c r="M574" s="223" t="s">
        <v>21</v>
      </c>
      <c r="N574" s="224" t="s">
        <v>45</v>
      </c>
      <c r="O574" s="87"/>
      <c r="P574" s="225">
        <f>O574*H574</f>
        <v>0</v>
      </c>
      <c r="Q574" s="225">
        <v>0.00357625</v>
      </c>
      <c r="R574" s="225">
        <f>Q574*H574</f>
        <v>0.02861</v>
      </c>
      <c r="S574" s="225">
        <v>0</v>
      </c>
      <c r="T574" s="226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7" t="s">
        <v>318</v>
      </c>
      <c r="AT574" s="227" t="s">
        <v>217</v>
      </c>
      <c r="AU574" s="227" t="s">
        <v>84</v>
      </c>
      <c r="AY574" s="20" t="s">
        <v>215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20" t="s">
        <v>82</v>
      </c>
      <c r="BK574" s="228">
        <f>ROUND(I574*H574,2)</f>
        <v>0</v>
      </c>
      <c r="BL574" s="20" t="s">
        <v>318</v>
      </c>
      <c r="BM574" s="227" t="s">
        <v>988</v>
      </c>
    </row>
    <row r="575" s="2" customFormat="1">
      <c r="A575" s="41"/>
      <c r="B575" s="42"/>
      <c r="C575" s="43"/>
      <c r="D575" s="236" t="s">
        <v>886</v>
      </c>
      <c r="E575" s="43"/>
      <c r="F575" s="288" t="s">
        <v>989</v>
      </c>
      <c r="G575" s="43"/>
      <c r="H575" s="43"/>
      <c r="I575" s="231"/>
      <c r="J575" s="43"/>
      <c r="K575" s="43"/>
      <c r="L575" s="47"/>
      <c r="M575" s="232"/>
      <c r="N575" s="233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886</v>
      </c>
      <c r="AU575" s="20" t="s">
        <v>84</v>
      </c>
    </row>
    <row r="576" s="2" customFormat="1" ht="37.8" customHeight="1">
      <c r="A576" s="41"/>
      <c r="B576" s="42"/>
      <c r="C576" s="216" t="s">
        <v>990</v>
      </c>
      <c r="D576" s="216" t="s">
        <v>217</v>
      </c>
      <c r="E576" s="217" t="s">
        <v>991</v>
      </c>
      <c r="F576" s="218" t="s">
        <v>992</v>
      </c>
      <c r="G576" s="219" t="s">
        <v>119</v>
      </c>
      <c r="H576" s="220">
        <v>1.8999999999999999</v>
      </c>
      <c r="I576" s="221"/>
      <c r="J576" s="222">
        <f>ROUND(I576*H576,2)</f>
        <v>0</v>
      </c>
      <c r="K576" s="218" t="s">
        <v>21</v>
      </c>
      <c r="L576" s="47"/>
      <c r="M576" s="223" t="s">
        <v>21</v>
      </c>
      <c r="N576" s="224" t="s">
        <v>45</v>
      </c>
      <c r="O576" s="87"/>
      <c r="P576" s="225">
        <f>O576*H576</f>
        <v>0</v>
      </c>
      <c r="Q576" s="225">
        <v>0.0050499999999999998</v>
      </c>
      <c r="R576" s="225">
        <f>Q576*H576</f>
        <v>0.0095949999999999994</v>
      </c>
      <c r="S576" s="225">
        <v>0</v>
      </c>
      <c r="T576" s="226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7" t="s">
        <v>318</v>
      </c>
      <c r="AT576" s="227" t="s">
        <v>217</v>
      </c>
      <c r="AU576" s="227" t="s">
        <v>84</v>
      </c>
      <c r="AY576" s="20" t="s">
        <v>215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20" t="s">
        <v>82</v>
      </c>
      <c r="BK576" s="228">
        <f>ROUND(I576*H576,2)</f>
        <v>0</v>
      </c>
      <c r="BL576" s="20" t="s">
        <v>318</v>
      </c>
      <c r="BM576" s="227" t="s">
        <v>993</v>
      </c>
    </row>
    <row r="577" s="2" customFormat="1">
      <c r="A577" s="41"/>
      <c r="B577" s="42"/>
      <c r="C577" s="43"/>
      <c r="D577" s="236" t="s">
        <v>886</v>
      </c>
      <c r="E577" s="43"/>
      <c r="F577" s="288" t="s">
        <v>966</v>
      </c>
      <c r="G577" s="43"/>
      <c r="H577" s="43"/>
      <c r="I577" s="231"/>
      <c r="J577" s="43"/>
      <c r="K577" s="43"/>
      <c r="L577" s="47"/>
      <c r="M577" s="232"/>
      <c r="N577" s="233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886</v>
      </c>
      <c r="AU577" s="20" t="s">
        <v>84</v>
      </c>
    </row>
    <row r="578" s="2" customFormat="1" ht="16.5" customHeight="1">
      <c r="A578" s="41"/>
      <c r="B578" s="42"/>
      <c r="C578" s="216" t="s">
        <v>994</v>
      </c>
      <c r="D578" s="216" t="s">
        <v>217</v>
      </c>
      <c r="E578" s="217" t="s">
        <v>995</v>
      </c>
      <c r="F578" s="218" t="s">
        <v>996</v>
      </c>
      <c r="G578" s="219" t="s">
        <v>119</v>
      </c>
      <c r="H578" s="220">
        <v>1.8999999999999999</v>
      </c>
      <c r="I578" s="221"/>
      <c r="J578" s="222">
        <f>ROUND(I578*H578,2)</f>
        <v>0</v>
      </c>
      <c r="K578" s="218" t="s">
        <v>21</v>
      </c>
      <c r="L578" s="47"/>
      <c r="M578" s="223" t="s">
        <v>21</v>
      </c>
      <c r="N578" s="224" t="s">
        <v>45</v>
      </c>
      <c r="O578" s="87"/>
      <c r="P578" s="225">
        <f>O578*H578</f>
        <v>0</v>
      </c>
      <c r="Q578" s="225">
        <v>0</v>
      </c>
      <c r="R578" s="225">
        <f>Q578*H578</f>
        <v>0</v>
      </c>
      <c r="S578" s="225">
        <v>0</v>
      </c>
      <c r="T578" s="226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7" t="s">
        <v>318</v>
      </c>
      <c r="AT578" s="227" t="s">
        <v>217</v>
      </c>
      <c r="AU578" s="227" t="s">
        <v>84</v>
      </c>
      <c r="AY578" s="20" t="s">
        <v>215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20" t="s">
        <v>82</v>
      </c>
      <c r="BK578" s="228">
        <f>ROUND(I578*H578,2)</f>
        <v>0</v>
      </c>
      <c r="BL578" s="20" t="s">
        <v>318</v>
      </c>
      <c r="BM578" s="227" t="s">
        <v>997</v>
      </c>
    </row>
    <row r="579" s="2" customFormat="1">
      <c r="A579" s="41"/>
      <c r="B579" s="42"/>
      <c r="C579" s="43"/>
      <c r="D579" s="236" t="s">
        <v>886</v>
      </c>
      <c r="E579" s="43"/>
      <c r="F579" s="288" t="s">
        <v>998</v>
      </c>
      <c r="G579" s="43"/>
      <c r="H579" s="43"/>
      <c r="I579" s="231"/>
      <c r="J579" s="43"/>
      <c r="K579" s="43"/>
      <c r="L579" s="47"/>
      <c r="M579" s="232"/>
      <c r="N579" s="233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886</v>
      </c>
      <c r="AU579" s="20" t="s">
        <v>84</v>
      </c>
    </row>
    <row r="580" s="2" customFormat="1" ht="55.5" customHeight="1">
      <c r="A580" s="41"/>
      <c r="B580" s="42"/>
      <c r="C580" s="216" t="s">
        <v>999</v>
      </c>
      <c r="D580" s="216" t="s">
        <v>217</v>
      </c>
      <c r="E580" s="217" t="s">
        <v>1000</v>
      </c>
      <c r="F580" s="218" t="s">
        <v>1001</v>
      </c>
      <c r="G580" s="219" t="s">
        <v>258</v>
      </c>
      <c r="H580" s="220">
        <v>0.55500000000000005</v>
      </c>
      <c r="I580" s="221"/>
      <c r="J580" s="222">
        <f>ROUND(I580*H580,2)</f>
        <v>0</v>
      </c>
      <c r="K580" s="218" t="s">
        <v>220</v>
      </c>
      <c r="L580" s="47"/>
      <c r="M580" s="223" t="s">
        <v>21</v>
      </c>
      <c r="N580" s="224" t="s">
        <v>45</v>
      </c>
      <c r="O580" s="87"/>
      <c r="P580" s="225">
        <f>O580*H580</f>
        <v>0</v>
      </c>
      <c r="Q580" s="225">
        <v>0</v>
      </c>
      <c r="R580" s="225">
        <f>Q580*H580</f>
        <v>0</v>
      </c>
      <c r="S580" s="225">
        <v>0</v>
      </c>
      <c r="T580" s="226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7" t="s">
        <v>318</v>
      </c>
      <c r="AT580" s="227" t="s">
        <v>217</v>
      </c>
      <c r="AU580" s="227" t="s">
        <v>84</v>
      </c>
      <c r="AY580" s="20" t="s">
        <v>215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20" t="s">
        <v>82</v>
      </c>
      <c r="BK580" s="228">
        <f>ROUND(I580*H580,2)</f>
        <v>0</v>
      </c>
      <c r="BL580" s="20" t="s">
        <v>318</v>
      </c>
      <c r="BM580" s="227" t="s">
        <v>1002</v>
      </c>
    </row>
    <row r="581" s="2" customFormat="1">
      <c r="A581" s="41"/>
      <c r="B581" s="42"/>
      <c r="C581" s="43"/>
      <c r="D581" s="229" t="s">
        <v>223</v>
      </c>
      <c r="E581" s="43"/>
      <c r="F581" s="230" t="s">
        <v>1003</v>
      </c>
      <c r="G581" s="43"/>
      <c r="H581" s="43"/>
      <c r="I581" s="231"/>
      <c r="J581" s="43"/>
      <c r="K581" s="43"/>
      <c r="L581" s="47"/>
      <c r="M581" s="289"/>
      <c r="N581" s="290"/>
      <c r="O581" s="291"/>
      <c r="P581" s="291"/>
      <c r="Q581" s="291"/>
      <c r="R581" s="291"/>
      <c r="S581" s="291"/>
      <c r="T581" s="292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223</v>
      </c>
      <c r="AU581" s="20" t="s">
        <v>84</v>
      </c>
    </row>
    <row r="582" s="2" customFormat="1" ht="6.96" customHeight="1">
      <c r="A582" s="41"/>
      <c r="B582" s="62"/>
      <c r="C582" s="63"/>
      <c r="D582" s="63"/>
      <c r="E582" s="63"/>
      <c r="F582" s="63"/>
      <c r="G582" s="63"/>
      <c r="H582" s="63"/>
      <c r="I582" s="63"/>
      <c r="J582" s="63"/>
      <c r="K582" s="63"/>
      <c r="L582" s="47"/>
      <c r="M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</row>
  </sheetData>
  <sheetProtection sheet="1" autoFilter="0" formatColumns="0" formatRows="0" objects="1" scenarios="1" spinCount="100000" saltValue="dJFH0hmnzHP6Wufe4DPXHVSI7gnu1Lvbv7qo4fk60RZgJ85KNItkyH4RzltIE/3c4NKoNfZWPSg4a3Jj1Fjn4g==" hashValue="We0iz6Uj3UAqtJk4PH/+V5TKWZpOqUA0rAsBUVkpK0UjiUmR9AbKY9cypiMLrWBu0CvbSm0MfXPBsj7GRZPYCA==" algorithmName="SHA-512" password="CC3F"/>
  <autoFilter ref="C92:K581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4_01/113106023"/>
    <hyperlink ref="F102" r:id="rId2" display="https://podminky.urs.cz/item/CS_URS_2024_01/132212131"/>
    <hyperlink ref="F110" r:id="rId3" display="https://podminky.urs.cz/item/CS_URS_2024_01/132212331"/>
    <hyperlink ref="F116" r:id="rId4" display="https://podminky.urs.cz/item/CS_URS_2024_01/162751117"/>
    <hyperlink ref="F123" r:id="rId5" display="https://podminky.urs.cz/item/CS_URS_2024_01/162751119"/>
    <hyperlink ref="F126" r:id="rId6" display="https://podminky.urs.cz/item/CS_URS_2024_01/171201221"/>
    <hyperlink ref="F129" r:id="rId7" display="https://podminky.urs.cz/item/CS_URS_2024_01/174112101"/>
    <hyperlink ref="F138" r:id="rId8" display="https://podminky.urs.cz/item/CS_URS_2024_01/174211101"/>
    <hyperlink ref="F144" r:id="rId9" display="https://podminky.urs.cz/item/CS_URS_2024_01/175112101"/>
    <hyperlink ref="F150" r:id="rId10" display="https://podminky.urs.cz/item/CS_URS_2024_01/181311103"/>
    <hyperlink ref="F158" r:id="rId11" display="https://podminky.urs.cz/item/CS_URS_2024_01/181411131"/>
    <hyperlink ref="F164" r:id="rId12" display="https://podminky.urs.cz/item/CS_URS_2024_01/211971121"/>
    <hyperlink ref="F170" r:id="rId13" display="https://podminky.urs.cz/item/CS_URS_2024_01/212572111"/>
    <hyperlink ref="F174" r:id="rId14" display="https://podminky.urs.cz/item/CS_URS_2024_01/566901142"/>
    <hyperlink ref="F177" r:id="rId15" display="https://podminky.urs.cz/item/CS_URS_2024_01/596211110"/>
    <hyperlink ref="F181" r:id="rId16" display="https://podminky.urs.cz/item/CS_URS_2024_01/622151011"/>
    <hyperlink ref="F184" r:id="rId17" display="https://podminky.urs.cz/item/CS_URS_2024_01/622211011"/>
    <hyperlink ref="F199" r:id="rId18" display="https://podminky.urs.cz/item/CS_URS_2024_01/622212051"/>
    <hyperlink ref="F206" r:id="rId19" display="https://podminky.urs.cz/item/CS_URS_2024_01/622212061"/>
    <hyperlink ref="F213" r:id="rId20" display="https://podminky.urs.cz/item/CS_URS_2024_01/622251211"/>
    <hyperlink ref="F217" r:id="rId21" display="https://podminky.urs.cz/item/CS_URS_2024_01/622252001"/>
    <hyperlink ref="F229" r:id="rId22" display="https://podminky.urs.cz/item/CS_URS_2024_01/622252002"/>
    <hyperlink ref="F235" r:id="rId23" display="https://podminky.urs.cz/item/CS_URS_2024_01/622325102"/>
    <hyperlink ref="F241" r:id="rId24" display="https://podminky.urs.cz/item/CS_URS_2024_01/622521052"/>
    <hyperlink ref="F250" r:id="rId25" display="https://podminky.urs.cz/item/CS_URS_2024_01/629991011"/>
    <hyperlink ref="F253" r:id="rId26" display="https://podminky.urs.cz/item/CS_URS_2024_01/629995201"/>
    <hyperlink ref="F256" r:id="rId27" display="https://podminky.urs.cz/item/CS_URS_2024_01/631311125"/>
    <hyperlink ref="F265" r:id="rId28" display="https://podminky.urs.cz/item/CS_URS_2024_01/636311121"/>
    <hyperlink ref="F284" r:id="rId29" display="https://podminky.urs.cz/item/CS_URS_2024_01/877275211"/>
    <hyperlink ref="F287" r:id="rId30" display="https://podminky.urs.cz/item/CS_URS_2024_01/899721111"/>
    <hyperlink ref="F290" r:id="rId31" display="https://podminky.urs.cz/item/CS_URS_2024_01/919726121"/>
    <hyperlink ref="F295" r:id="rId32" display="https://podminky.urs.cz/item/CS_URS_2024_01/941112111"/>
    <hyperlink ref="F300" r:id="rId33" display="https://podminky.urs.cz/item/CS_URS_2024_01/941112211"/>
    <hyperlink ref="F303" r:id="rId34" display="https://podminky.urs.cz/item/CS_URS_2024_01/941112811"/>
    <hyperlink ref="F306" r:id="rId35" display="https://podminky.urs.cz/item/CS_URS_2024_01/944611111"/>
    <hyperlink ref="F309" r:id="rId36" display="https://podminky.urs.cz/item/CS_URS_2024_01/944611211"/>
    <hyperlink ref="F312" r:id="rId37" display="https://podminky.urs.cz/item/CS_URS_2024_01/944611811"/>
    <hyperlink ref="F315" r:id="rId38" display="https://podminky.urs.cz/item/CS_URS_2024_01/949211111"/>
    <hyperlink ref="F320" r:id="rId39" display="https://podminky.urs.cz/item/CS_URS_2024_01/949211211"/>
    <hyperlink ref="F323" r:id="rId40" display="https://podminky.urs.cz/item/CS_URS_2024_01/949211811"/>
    <hyperlink ref="F326" r:id="rId41" display="https://podminky.urs.cz/item/CS_URS_2024_01/949411111"/>
    <hyperlink ref="F330" r:id="rId42" display="https://podminky.urs.cz/item/CS_URS_2024_01/949411211"/>
    <hyperlink ref="F333" r:id="rId43" display="https://podminky.urs.cz/item/CS_URS_2024_01/949411811"/>
    <hyperlink ref="F336" r:id="rId44" display="https://podminky.urs.cz/item/CS_URS_2024_01/952901111"/>
    <hyperlink ref="F340" r:id="rId45" display="https://podminky.urs.cz/item/CS_URS_2024_01/965042141"/>
    <hyperlink ref="F343" r:id="rId46" display="https://podminky.urs.cz/item/CS_URS_2024_01/965042241"/>
    <hyperlink ref="F346" r:id="rId47" display="https://podminky.urs.cz/item/CS_URS_2024_01/965045111"/>
    <hyperlink ref="F350" r:id="rId48" display="https://podminky.urs.cz/item/CS_URS_2024_01/965049112"/>
    <hyperlink ref="F353" r:id="rId49" display="https://podminky.urs.cz/item/CS_URS_2024_01/965081213"/>
    <hyperlink ref="F356" r:id="rId50" display="https://podminky.urs.cz/item/CS_URS_2024_01/965081611"/>
    <hyperlink ref="F361" r:id="rId51" display="https://podminky.urs.cz/item/CS_URS_2024_01/966080101"/>
    <hyperlink ref="F364" r:id="rId52" display="https://podminky.urs.cz/item/CS_URS_2024_01/966080103"/>
    <hyperlink ref="F367" r:id="rId53" display="https://podminky.urs.cz/item/CS_URS_2024_01/977151119"/>
    <hyperlink ref="F371" r:id="rId54" display="https://podminky.urs.cz/item/CS_URS_2024_01/978015341"/>
    <hyperlink ref="F375" r:id="rId55" display="https://podminky.urs.cz/item/CS_URS_2024_01/978035117"/>
    <hyperlink ref="F384" r:id="rId56" display="https://podminky.urs.cz/item/CS_URS_2024_01/978059611"/>
    <hyperlink ref="F388" r:id="rId57" display="https://podminky.urs.cz/item/CS_URS_2024_01/979051121"/>
    <hyperlink ref="F392" r:id="rId58" display="https://podminky.urs.cz/item/CS_URS_2024_01/997013152"/>
    <hyperlink ref="F394" r:id="rId59" display="https://podminky.urs.cz/item/CS_URS_2024_01/997013501"/>
    <hyperlink ref="F396" r:id="rId60" display="https://podminky.urs.cz/item/CS_URS_2024_01/997013509"/>
    <hyperlink ref="F399" r:id="rId61" display="https://podminky.urs.cz/item/CS_URS_2024_01/997013601"/>
    <hyperlink ref="F402" r:id="rId62" display="https://podminky.urs.cz/item/CS_URS_2024_01/997013602"/>
    <hyperlink ref="F405" r:id="rId63" display="https://podminky.urs.cz/item/CS_URS_2024_01/997013609"/>
    <hyperlink ref="F408" r:id="rId64" display="https://podminky.urs.cz/item/CS_URS_2024_01/997013631"/>
    <hyperlink ref="F411" r:id="rId65" display="https://podminky.urs.cz/item/CS_URS_2024_01/997013645"/>
    <hyperlink ref="F414" r:id="rId66" display="https://podminky.urs.cz/item/CS_URS_2024_01/997013813"/>
    <hyperlink ref="F417" r:id="rId67" display="https://podminky.urs.cz/item/CS_URS_2024_01/998011009"/>
    <hyperlink ref="F421" r:id="rId68" display="https://podminky.urs.cz/item/CS_URS_2024_01/712300843"/>
    <hyperlink ref="F424" r:id="rId69" display="https://podminky.urs.cz/item/CS_URS_2024_01/712311101"/>
    <hyperlink ref="F429" r:id="rId70" display="https://podminky.urs.cz/item/CS_URS_2024_01/712331111"/>
    <hyperlink ref="F436" r:id="rId71" display="https://podminky.urs.cz/item/CS_URS_2024_01/712331801"/>
    <hyperlink ref="F440" r:id="rId72" display="https://podminky.urs.cz/item/CS_URS_2024_01/712340831"/>
    <hyperlink ref="F449" r:id="rId73" display="https://podminky.urs.cz/item/CS_URS_2024_01/712341559"/>
    <hyperlink ref="F464" r:id="rId74" display="https://podminky.urs.cz/item/CS_URS_2024_01/712361801"/>
    <hyperlink ref="F469" r:id="rId75" display="https://podminky.urs.cz/item/CS_URS_2024_01/712800843"/>
    <hyperlink ref="F472" r:id="rId76" display="https://podminky.urs.cz/item/CS_URS_2024_01/712811101"/>
    <hyperlink ref="F490" r:id="rId77" display="https://podminky.urs.cz/item/CS_URS_2024_01/712831801"/>
    <hyperlink ref="F493" r:id="rId78" display="https://podminky.urs.cz/item/CS_URS_2024_01/712840861"/>
    <hyperlink ref="F500" r:id="rId79" display="https://podminky.urs.cz/item/CS_URS_2024_01/712841559"/>
    <hyperlink ref="F520" r:id="rId80" display="https://podminky.urs.cz/item/CS_URS_2024_01/712861803"/>
    <hyperlink ref="F529" r:id="rId81" display="https://podminky.urs.cz/item/CS_URS_2024_01/712998004"/>
    <hyperlink ref="F532" r:id="rId82" display="https://podminky.urs.cz/item/CS_URS_2024_01/998712112"/>
    <hyperlink ref="F535" r:id="rId83" display="https://podminky.urs.cz/item/CS_URS_2024_01/713140824"/>
    <hyperlink ref="F538" r:id="rId84" display="https://podminky.urs.cz/item/CS_URS_2024_01/713141151"/>
    <hyperlink ref="F550" r:id="rId85" display="https://podminky.urs.cz/item/CS_URS_2024_01/998713112"/>
    <hyperlink ref="F553" r:id="rId86" display="https://podminky.urs.cz/item/CS_URS_2024_01/721249102"/>
    <hyperlink ref="F556" r:id="rId87" display="https://podminky.urs.cz/item/CS_URS_2024_01/998721111"/>
    <hyperlink ref="F559" r:id="rId88" display="https://podminky.urs.cz/item/CS_URS_2024_01/764002841"/>
    <hyperlink ref="F562" r:id="rId89" display="https://podminky.urs.cz/item/CS_URS_2024_01/764004801"/>
    <hyperlink ref="F581" r:id="rId90" display="https://podminky.urs.cz/item/CS_URS_2024_01/998764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  <c r="AZ2" s="141" t="s">
        <v>135</v>
      </c>
      <c r="BA2" s="141" t="s">
        <v>136</v>
      </c>
      <c r="BB2" s="141" t="s">
        <v>108</v>
      </c>
      <c r="BC2" s="141" t="s">
        <v>1004</v>
      </c>
      <c r="BD2" s="141" t="s">
        <v>84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  <c r="AZ3" s="141" t="s">
        <v>121</v>
      </c>
      <c r="BA3" s="141" t="s">
        <v>122</v>
      </c>
      <c r="BB3" s="141" t="s">
        <v>108</v>
      </c>
      <c r="BC3" s="141" t="s">
        <v>1005</v>
      </c>
      <c r="BD3" s="141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  <c r="AZ4" s="141" t="s">
        <v>1006</v>
      </c>
      <c r="BA4" s="141" t="s">
        <v>1007</v>
      </c>
      <c r="BB4" s="141" t="s">
        <v>108</v>
      </c>
      <c r="BC4" s="141" t="s">
        <v>1008</v>
      </c>
      <c r="BD4" s="141" t="s">
        <v>84</v>
      </c>
    </row>
    <row r="5" s="1" customFormat="1" ht="6.96" customHeight="1">
      <c r="B5" s="23"/>
      <c r="L5" s="23"/>
      <c r="AZ5" s="141" t="s">
        <v>1009</v>
      </c>
      <c r="BA5" s="141" t="s">
        <v>1010</v>
      </c>
      <c r="BB5" s="141" t="s">
        <v>108</v>
      </c>
      <c r="BC5" s="141" t="s">
        <v>1008</v>
      </c>
      <c r="BD5" s="141" t="s">
        <v>84</v>
      </c>
    </row>
    <row r="6" s="1" customFormat="1" ht="12" customHeight="1">
      <c r="B6" s="23"/>
      <c r="D6" s="146" t="s">
        <v>16</v>
      </c>
      <c r="L6" s="23"/>
      <c r="AZ6" s="141" t="s">
        <v>128</v>
      </c>
      <c r="BA6" s="141" t="s">
        <v>129</v>
      </c>
      <c r="BB6" s="141" t="s">
        <v>108</v>
      </c>
      <c r="BC6" s="141" t="s">
        <v>1011</v>
      </c>
      <c r="BD6" s="141" t="s">
        <v>84</v>
      </c>
    </row>
    <row r="7" s="1" customFormat="1" ht="16.5" customHeight="1">
      <c r="B7" s="23"/>
      <c r="E7" s="147" t="str">
        <f>'Rekapitulace stavby'!K6</f>
        <v>Rekonstrukce teras MŠ Terronská, Terronská 20/200, Praha 6</v>
      </c>
      <c r="F7" s="146"/>
      <c r="G7" s="146"/>
      <c r="H7" s="146"/>
      <c r="L7" s="23"/>
      <c r="AZ7" s="141" t="s">
        <v>138</v>
      </c>
      <c r="BA7" s="141" t="s">
        <v>139</v>
      </c>
      <c r="BB7" s="141" t="s">
        <v>108</v>
      </c>
      <c r="BC7" s="141" t="s">
        <v>1012</v>
      </c>
      <c r="BD7" s="141" t="s">
        <v>84</v>
      </c>
    </row>
    <row r="8" s="1" customFormat="1" ht="12" customHeight="1">
      <c r="B8" s="23"/>
      <c r="D8" s="146" t="s">
        <v>127</v>
      </c>
      <c r="L8" s="23"/>
      <c r="AZ8" s="141" t="s">
        <v>85</v>
      </c>
      <c r="BA8" s="141" t="s">
        <v>86</v>
      </c>
      <c r="BB8" s="141" t="s">
        <v>108</v>
      </c>
      <c r="BC8" s="141" t="s">
        <v>1013</v>
      </c>
      <c r="BD8" s="141" t="s">
        <v>84</v>
      </c>
    </row>
    <row r="9" s="2" customFormat="1" ht="16.5" customHeight="1">
      <c r="A9" s="41"/>
      <c r="B9" s="47"/>
      <c r="C9" s="41"/>
      <c r="D9" s="41"/>
      <c r="E9" s="147" t="s">
        <v>1014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41" t="s">
        <v>1015</v>
      </c>
      <c r="BA9" s="141" t="s">
        <v>1016</v>
      </c>
      <c r="BB9" s="141" t="s">
        <v>108</v>
      </c>
      <c r="BC9" s="141" t="s">
        <v>1017</v>
      </c>
      <c r="BD9" s="141" t="s">
        <v>84</v>
      </c>
    </row>
    <row r="10" s="2" customFormat="1" ht="12" customHeight="1">
      <c r="A10" s="41"/>
      <c r="B10" s="47"/>
      <c r="C10" s="41"/>
      <c r="D10" s="146" t="s">
        <v>1018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41" t="s">
        <v>1019</v>
      </c>
      <c r="BA10" s="141" t="s">
        <v>1020</v>
      </c>
      <c r="BB10" s="141" t="s">
        <v>108</v>
      </c>
      <c r="BC10" s="141" t="s">
        <v>1021</v>
      </c>
      <c r="BD10" s="141" t="s">
        <v>84</v>
      </c>
    </row>
    <row r="11" s="2" customFormat="1" ht="16.5" customHeight="1">
      <c r="A11" s="41"/>
      <c r="B11" s="47"/>
      <c r="C11" s="41"/>
      <c r="D11" s="41"/>
      <c r="E11" s="149" t="s">
        <v>1022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41" t="s">
        <v>173</v>
      </c>
      <c r="BA11" s="141" t="s">
        <v>174</v>
      </c>
      <c r="BB11" s="141" t="s">
        <v>119</v>
      </c>
      <c r="BC11" s="141" t="s">
        <v>1023</v>
      </c>
      <c r="BD11" s="141" t="s">
        <v>84</v>
      </c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41" t="s">
        <v>1024</v>
      </c>
      <c r="BA12" s="141" t="s">
        <v>1025</v>
      </c>
      <c r="BB12" s="141" t="s">
        <v>108</v>
      </c>
      <c r="BC12" s="141" t="s">
        <v>1026</v>
      </c>
      <c r="BD12" s="141" t="s">
        <v>84</v>
      </c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21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41" t="s">
        <v>164</v>
      </c>
      <c r="BA13" s="141" t="s">
        <v>165</v>
      </c>
      <c r="BB13" s="141" t="s">
        <v>108</v>
      </c>
      <c r="BC13" s="141" t="s">
        <v>1027</v>
      </c>
      <c r="BD13" s="141" t="s">
        <v>84</v>
      </c>
    </row>
    <row r="14" s="2" customFormat="1" ht="12" customHeight="1">
      <c r="A14" s="41"/>
      <c r="B14" s="47"/>
      <c r="C14" s="41"/>
      <c r="D14" s="146" t="s">
        <v>22</v>
      </c>
      <c r="E14" s="41"/>
      <c r="F14" s="136" t="s">
        <v>23</v>
      </c>
      <c r="G14" s="41"/>
      <c r="H14" s="41"/>
      <c r="I14" s="146" t="s">
        <v>24</v>
      </c>
      <c r="J14" s="150" t="str">
        <f>'Rekapitulace stavby'!AN8</f>
        <v>11. 3. 2024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41" t="s">
        <v>1028</v>
      </c>
      <c r="BA14" s="141" t="s">
        <v>1029</v>
      </c>
      <c r="BB14" s="141" t="s">
        <v>108</v>
      </c>
      <c r="BC14" s="141" t="s">
        <v>1013</v>
      </c>
      <c r="BD14" s="141" t="s">
        <v>120</v>
      </c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41" t="s">
        <v>110</v>
      </c>
      <c r="BA15" s="141" t="s">
        <v>111</v>
      </c>
      <c r="BB15" s="141" t="s">
        <v>108</v>
      </c>
      <c r="BC15" s="141" t="s">
        <v>1030</v>
      </c>
      <c r="BD15" s="141" t="s">
        <v>84</v>
      </c>
    </row>
    <row r="16" s="2" customFormat="1" ht="12" customHeight="1">
      <c r="A16" s="41"/>
      <c r="B16" s="47"/>
      <c r="C16" s="41"/>
      <c r="D16" s="146" t="s">
        <v>26</v>
      </c>
      <c r="E16" s="41"/>
      <c r="F16" s="41"/>
      <c r="G16" s="41"/>
      <c r="H16" s="41"/>
      <c r="I16" s="146" t="s">
        <v>27</v>
      </c>
      <c r="J16" s="136" t="s">
        <v>21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41" t="s">
        <v>1031</v>
      </c>
      <c r="BA16" s="141" t="s">
        <v>1032</v>
      </c>
      <c r="BB16" s="141" t="s">
        <v>108</v>
      </c>
      <c r="BC16" s="141" t="s">
        <v>1033</v>
      </c>
      <c r="BD16" s="141" t="s">
        <v>84</v>
      </c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21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41" t="s">
        <v>1034</v>
      </c>
      <c r="BA17" s="141" t="s">
        <v>1035</v>
      </c>
      <c r="BB17" s="141" t="s">
        <v>108</v>
      </c>
      <c r="BC17" s="141" t="s">
        <v>1036</v>
      </c>
      <c r="BD17" s="141" t="s">
        <v>84</v>
      </c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41" t="s">
        <v>106</v>
      </c>
      <c r="BA18" s="141" t="s">
        <v>107</v>
      </c>
      <c r="BB18" s="141" t="s">
        <v>108</v>
      </c>
      <c r="BC18" s="141" t="s">
        <v>1037</v>
      </c>
      <c r="BD18" s="141" t="s">
        <v>84</v>
      </c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27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41" t="s">
        <v>1038</v>
      </c>
      <c r="BA19" s="141" t="s">
        <v>1039</v>
      </c>
      <c r="BB19" s="141" t="s">
        <v>108</v>
      </c>
      <c r="BC19" s="141" t="s">
        <v>1040</v>
      </c>
      <c r="BD19" s="141" t="s">
        <v>84</v>
      </c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27</v>
      </c>
      <c r="J22" s="136" t="s">
        <v>33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21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27</v>
      </c>
      <c r="J25" s="136" t="s">
        <v>21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21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21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ROUND(J95,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ROUND((SUM(BE95:BE461)),  2)</f>
        <v>0</v>
      </c>
      <c r="G35" s="41"/>
      <c r="H35" s="41"/>
      <c r="I35" s="161">
        <v>0.20999999999999999</v>
      </c>
      <c r="J35" s="160">
        <f>ROUND(((SUM(BE95:BE461))*I35),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ROUND((SUM(BF95:BF461)),  2)</f>
        <v>0</v>
      </c>
      <c r="G36" s="41"/>
      <c r="H36" s="41"/>
      <c r="I36" s="161">
        <v>0.14999999999999999</v>
      </c>
      <c r="J36" s="160">
        <f>ROUND(((SUM(BF95:BF461))*I36),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ROUND((SUM(BG95:BG461)),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ROUND((SUM(BH95:BH461)),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ROUND((SUM(BI95:BI461)),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182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teras MŠ Terronská, Terronská 20/200, Praha 6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1018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T2.1 - Stavební část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>Terronská 20/200, Praha 6</v>
      </c>
      <c r="G56" s="43"/>
      <c r="H56" s="43"/>
      <c r="I56" s="35" t="s">
        <v>24</v>
      </c>
      <c r="J56" s="75" t="str">
        <f>IF(J14="","",J14)</f>
        <v>11. 3. 2024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26</v>
      </c>
      <c r="D58" s="43"/>
      <c r="E58" s="43"/>
      <c r="F58" s="30" t="str">
        <f>E17</f>
        <v>ÚMČ Praha 6 - Odbor školství a kultury</v>
      </c>
      <c r="G58" s="43"/>
      <c r="H58" s="43"/>
      <c r="I58" s="35" t="s">
        <v>32</v>
      </c>
      <c r="J58" s="39" t="str">
        <f>E23</f>
        <v>AVEK s.r.o., Prosecká 683/115, 190 00 Praha 9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Tomáš Vašek, Sněhurčina 710, 460 15 Liberec 15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183</v>
      </c>
      <c r="D61" s="175"/>
      <c r="E61" s="175"/>
      <c r="F61" s="175"/>
      <c r="G61" s="175"/>
      <c r="H61" s="175"/>
      <c r="I61" s="175"/>
      <c r="J61" s="176" t="s">
        <v>184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185</v>
      </c>
    </row>
    <row r="64" s="9" customFormat="1" ht="24.96" customHeight="1">
      <c r="A64" s="9"/>
      <c r="B64" s="178"/>
      <c r="C64" s="179"/>
      <c r="D64" s="180" t="s">
        <v>186</v>
      </c>
      <c r="E64" s="181"/>
      <c r="F64" s="181"/>
      <c r="G64" s="181"/>
      <c r="H64" s="181"/>
      <c r="I64" s="181"/>
      <c r="J64" s="182">
        <f>J96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190</v>
      </c>
      <c r="E65" s="186"/>
      <c r="F65" s="186"/>
      <c r="G65" s="186"/>
      <c r="H65" s="186"/>
      <c r="I65" s="186"/>
      <c r="J65" s="187">
        <f>J97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192</v>
      </c>
      <c r="E66" s="186"/>
      <c r="F66" s="186"/>
      <c r="G66" s="186"/>
      <c r="H66" s="186"/>
      <c r="I66" s="186"/>
      <c r="J66" s="187">
        <f>J196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193</v>
      </c>
      <c r="E67" s="186"/>
      <c r="F67" s="186"/>
      <c r="G67" s="186"/>
      <c r="H67" s="186"/>
      <c r="I67" s="186"/>
      <c r="J67" s="187">
        <f>J285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194</v>
      </c>
      <c r="E68" s="186"/>
      <c r="F68" s="186"/>
      <c r="G68" s="186"/>
      <c r="H68" s="186"/>
      <c r="I68" s="186"/>
      <c r="J68" s="187">
        <f>J308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195</v>
      </c>
      <c r="E69" s="181"/>
      <c r="F69" s="181"/>
      <c r="G69" s="181"/>
      <c r="H69" s="181"/>
      <c r="I69" s="181"/>
      <c r="J69" s="182">
        <f>J311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8"/>
      <c r="D70" s="185" t="s">
        <v>196</v>
      </c>
      <c r="E70" s="186"/>
      <c r="F70" s="186"/>
      <c r="G70" s="186"/>
      <c r="H70" s="186"/>
      <c r="I70" s="186"/>
      <c r="J70" s="187">
        <f>J312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197</v>
      </c>
      <c r="E71" s="186"/>
      <c r="F71" s="186"/>
      <c r="G71" s="186"/>
      <c r="H71" s="186"/>
      <c r="I71" s="186"/>
      <c r="J71" s="187">
        <f>J406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199</v>
      </c>
      <c r="E72" s="186"/>
      <c r="F72" s="186"/>
      <c r="G72" s="186"/>
      <c r="H72" s="186"/>
      <c r="I72" s="186"/>
      <c r="J72" s="187">
        <f>J437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8"/>
      <c r="D73" s="185" t="s">
        <v>1041</v>
      </c>
      <c r="E73" s="186"/>
      <c r="F73" s="186"/>
      <c r="G73" s="186"/>
      <c r="H73" s="186"/>
      <c r="I73" s="186"/>
      <c r="J73" s="187">
        <f>J458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200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3" t="str">
        <f>E7</f>
        <v>Rekonstrukce teras MŠ Terronská, Terronská 20/200, Praha 6</v>
      </c>
      <c r="F83" s="35"/>
      <c r="G83" s="35"/>
      <c r="H83" s="35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127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3" t="s">
        <v>1014</v>
      </c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1018</v>
      </c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T2.1 - Stavební část</v>
      </c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>Terronská 20/200, Praha 6</v>
      </c>
      <c r="G89" s="43"/>
      <c r="H89" s="43"/>
      <c r="I89" s="35" t="s">
        <v>24</v>
      </c>
      <c r="J89" s="75" t="str">
        <f>IF(J14="","",J14)</f>
        <v>11. 3. 2024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40.05" customHeight="1">
      <c r="A91" s="41"/>
      <c r="B91" s="42"/>
      <c r="C91" s="35" t="s">
        <v>26</v>
      </c>
      <c r="D91" s="43"/>
      <c r="E91" s="43"/>
      <c r="F91" s="30" t="str">
        <f>E17</f>
        <v>ÚMČ Praha 6 - Odbor školství a kultury</v>
      </c>
      <c r="G91" s="43"/>
      <c r="H91" s="43"/>
      <c r="I91" s="35" t="s">
        <v>32</v>
      </c>
      <c r="J91" s="39" t="str">
        <f>E23</f>
        <v>AVEK s.r.o., Prosecká 683/115, 190 00 Praha 9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5" t="s">
        <v>30</v>
      </c>
      <c r="D92" s="43"/>
      <c r="E92" s="43"/>
      <c r="F92" s="30" t="str">
        <f>IF(E20="","",E20)</f>
        <v>Vyplň údaj</v>
      </c>
      <c r="G92" s="43"/>
      <c r="H92" s="43"/>
      <c r="I92" s="35" t="s">
        <v>36</v>
      </c>
      <c r="J92" s="39" t="str">
        <f>E26</f>
        <v>Tomáš Vašek, Sněhurčina 710, 460 15 Liberec 15</v>
      </c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9"/>
      <c r="B94" s="190"/>
      <c r="C94" s="191" t="s">
        <v>201</v>
      </c>
      <c r="D94" s="192" t="s">
        <v>59</v>
      </c>
      <c r="E94" s="192" t="s">
        <v>55</v>
      </c>
      <c r="F94" s="192" t="s">
        <v>56</v>
      </c>
      <c r="G94" s="192" t="s">
        <v>202</v>
      </c>
      <c r="H94" s="192" t="s">
        <v>203</v>
      </c>
      <c r="I94" s="192" t="s">
        <v>204</v>
      </c>
      <c r="J94" s="192" t="s">
        <v>184</v>
      </c>
      <c r="K94" s="193" t="s">
        <v>205</v>
      </c>
      <c r="L94" s="194"/>
      <c r="M94" s="95" t="s">
        <v>21</v>
      </c>
      <c r="N94" s="96" t="s">
        <v>44</v>
      </c>
      <c r="O94" s="96" t="s">
        <v>206</v>
      </c>
      <c r="P94" s="96" t="s">
        <v>207</v>
      </c>
      <c r="Q94" s="96" t="s">
        <v>208</v>
      </c>
      <c r="R94" s="96" t="s">
        <v>209</v>
      </c>
      <c r="S94" s="96" t="s">
        <v>210</v>
      </c>
      <c r="T94" s="97" t="s">
        <v>211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41"/>
      <c r="B95" s="42"/>
      <c r="C95" s="102" t="s">
        <v>212</v>
      </c>
      <c r="D95" s="43"/>
      <c r="E95" s="43"/>
      <c r="F95" s="43"/>
      <c r="G95" s="43"/>
      <c r="H95" s="43"/>
      <c r="I95" s="43"/>
      <c r="J95" s="195">
        <f>BK95</f>
        <v>0</v>
      </c>
      <c r="K95" s="43"/>
      <c r="L95" s="47"/>
      <c r="M95" s="98"/>
      <c r="N95" s="196"/>
      <c r="O95" s="99"/>
      <c r="P95" s="197">
        <f>P96+P311</f>
        <v>0</v>
      </c>
      <c r="Q95" s="99"/>
      <c r="R95" s="197">
        <f>R96+R311</f>
        <v>20.092579460000003</v>
      </c>
      <c r="S95" s="99"/>
      <c r="T95" s="198">
        <f>T96+T311</f>
        <v>40.779162530000008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73</v>
      </c>
      <c r="AU95" s="20" t="s">
        <v>185</v>
      </c>
      <c r="BK95" s="199">
        <f>BK96+BK311</f>
        <v>0</v>
      </c>
    </row>
    <row r="96" s="12" customFormat="1" ht="25.92" customHeight="1">
      <c r="A96" s="12"/>
      <c r="B96" s="200"/>
      <c r="C96" s="201"/>
      <c r="D96" s="202" t="s">
        <v>73</v>
      </c>
      <c r="E96" s="203" t="s">
        <v>213</v>
      </c>
      <c r="F96" s="203" t="s">
        <v>214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P97+P196+P285+P308</f>
        <v>0</v>
      </c>
      <c r="Q96" s="208"/>
      <c r="R96" s="209">
        <f>R97+R196+R285+R308</f>
        <v>14.620666140000003</v>
      </c>
      <c r="S96" s="208"/>
      <c r="T96" s="210">
        <f>T97+T196+T285+T308</f>
        <v>38.627047470000008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82</v>
      </c>
      <c r="AT96" s="212" t="s">
        <v>73</v>
      </c>
      <c r="AU96" s="212" t="s">
        <v>74</v>
      </c>
      <c r="AY96" s="211" t="s">
        <v>215</v>
      </c>
      <c r="BK96" s="213">
        <f>BK97+BK196+BK285+BK308</f>
        <v>0</v>
      </c>
    </row>
    <row r="97" s="12" customFormat="1" ht="22.8" customHeight="1">
      <c r="A97" s="12"/>
      <c r="B97" s="200"/>
      <c r="C97" s="201"/>
      <c r="D97" s="202" t="s">
        <v>73</v>
      </c>
      <c r="E97" s="214" t="s">
        <v>255</v>
      </c>
      <c r="F97" s="214" t="s">
        <v>346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SUM(P98:P195)</f>
        <v>0</v>
      </c>
      <c r="Q97" s="208"/>
      <c r="R97" s="209">
        <f>SUM(R98:R195)</f>
        <v>14.578528020000002</v>
      </c>
      <c r="S97" s="208"/>
      <c r="T97" s="210">
        <f>SUM(T98:T195)</f>
        <v>0.77939146999999998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82</v>
      </c>
      <c r="AT97" s="212" t="s">
        <v>73</v>
      </c>
      <c r="AU97" s="212" t="s">
        <v>82</v>
      </c>
      <c r="AY97" s="211" t="s">
        <v>215</v>
      </c>
      <c r="BK97" s="213">
        <f>SUM(BK98:BK195)</f>
        <v>0</v>
      </c>
    </row>
    <row r="98" s="2" customFormat="1" ht="24.15" customHeight="1">
      <c r="A98" s="41"/>
      <c r="B98" s="42"/>
      <c r="C98" s="216" t="s">
        <v>82</v>
      </c>
      <c r="D98" s="216" t="s">
        <v>217</v>
      </c>
      <c r="E98" s="217" t="s">
        <v>347</v>
      </c>
      <c r="F98" s="218" t="s">
        <v>348</v>
      </c>
      <c r="G98" s="219" t="s">
        <v>108</v>
      </c>
      <c r="H98" s="220">
        <v>39.746000000000002</v>
      </c>
      <c r="I98" s="221"/>
      <c r="J98" s="222">
        <f>ROUND(I98*H98,2)</f>
        <v>0</v>
      </c>
      <c r="K98" s="218" t="s">
        <v>220</v>
      </c>
      <c r="L98" s="47"/>
      <c r="M98" s="223" t="s">
        <v>21</v>
      </c>
      <c r="N98" s="224" t="s">
        <v>45</v>
      </c>
      <c r="O98" s="87"/>
      <c r="P98" s="225">
        <f>O98*H98</f>
        <v>0</v>
      </c>
      <c r="Q98" s="225">
        <v>0.00020000000000000001</v>
      </c>
      <c r="R98" s="225">
        <f>Q98*H98</f>
        <v>0.0079492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221</v>
      </c>
      <c r="AT98" s="227" t="s">
        <v>217</v>
      </c>
      <c r="AU98" s="227" t="s">
        <v>84</v>
      </c>
      <c r="AY98" s="20" t="s">
        <v>215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82</v>
      </c>
      <c r="BK98" s="228">
        <f>ROUND(I98*H98,2)</f>
        <v>0</v>
      </c>
      <c r="BL98" s="20" t="s">
        <v>221</v>
      </c>
      <c r="BM98" s="227" t="s">
        <v>1042</v>
      </c>
    </row>
    <row r="99" s="2" customFormat="1">
      <c r="A99" s="41"/>
      <c r="B99" s="42"/>
      <c r="C99" s="43"/>
      <c r="D99" s="229" t="s">
        <v>223</v>
      </c>
      <c r="E99" s="43"/>
      <c r="F99" s="230" t="s">
        <v>350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223</v>
      </c>
      <c r="AU99" s="20" t="s">
        <v>84</v>
      </c>
    </row>
    <row r="100" s="13" customFormat="1">
      <c r="A100" s="13"/>
      <c r="B100" s="234"/>
      <c r="C100" s="235"/>
      <c r="D100" s="236" t="s">
        <v>173</v>
      </c>
      <c r="E100" s="237" t="s">
        <v>21</v>
      </c>
      <c r="F100" s="238" t="s">
        <v>351</v>
      </c>
      <c r="G100" s="235"/>
      <c r="H100" s="239">
        <v>39.746000000000002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173</v>
      </c>
      <c r="AU100" s="245" t="s">
        <v>84</v>
      </c>
      <c r="AV100" s="13" t="s">
        <v>84</v>
      </c>
      <c r="AW100" s="13" t="s">
        <v>35</v>
      </c>
      <c r="AX100" s="13" t="s">
        <v>82</v>
      </c>
      <c r="AY100" s="245" t="s">
        <v>215</v>
      </c>
    </row>
    <row r="101" s="2" customFormat="1" ht="66.75" customHeight="1">
      <c r="A101" s="41"/>
      <c r="B101" s="42"/>
      <c r="C101" s="216" t="s">
        <v>84</v>
      </c>
      <c r="D101" s="216" t="s">
        <v>217</v>
      </c>
      <c r="E101" s="217" t="s">
        <v>1043</v>
      </c>
      <c r="F101" s="218" t="s">
        <v>1044</v>
      </c>
      <c r="G101" s="219" t="s">
        <v>108</v>
      </c>
      <c r="H101" s="220">
        <v>23.219999999999999</v>
      </c>
      <c r="I101" s="221"/>
      <c r="J101" s="222">
        <f>ROUND(I101*H101,2)</f>
        <v>0</v>
      </c>
      <c r="K101" s="218" t="s">
        <v>220</v>
      </c>
      <c r="L101" s="47"/>
      <c r="M101" s="223" t="s">
        <v>21</v>
      </c>
      <c r="N101" s="224" t="s">
        <v>45</v>
      </c>
      <c r="O101" s="87"/>
      <c r="P101" s="225">
        <f>O101*H101</f>
        <v>0</v>
      </c>
      <c r="Q101" s="225">
        <v>0.0086</v>
      </c>
      <c r="R101" s="225">
        <f>Q101*H101</f>
        <v>0.19969199999999998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221</v>
      </c>
      <c r="AT101" s="227" t="s">
        <v>217</v>
      </c>
      <c r="AU101" s="227" t="s">
        <v>84</v>
      </c>
      <c r="AY101" s="20" t="s">
        <v>215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82</v>
      </c>
      <c r="BK101" s="228">
        <f>ROUND(I101*H101,2)</f>
        <v>0</v>
      </c>
      <c r="BL101" s="20" t="s">
        <v>221</v>
      </c>
      <c r="BM101" s="227" t="s">
        <v>1045</v>
      </c>
    </row>
    <row r="102" s="2" customFormat="1">
      <c r="A102" s="41"/>
      <c r="B102" s="42"/>
      <c r="C102" s="43"/>
      <c r="D102" s="229" t="s">
        <v>223</v>
      </c>
      <c r="E102" s="43"/>
      <c r="F102" s="230" t="s">
        <v>1046</v>
      </c>
      <c r="G102" s="43"/>
      <c r="H102" s="43"/>
      <c r="I102" s="231"/>
      <c r="J102" s="43"/>
      <c r="K102" s="43"/>
      <c r="L102" s="47"/>
      <c r="M102" s="232"/>
      <c r="N102" s="23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223</v>
      </c>
      <c r="AU102" s="20" t="s">
        <v>84</v>
      </c>
    </row>
    <row r="103" s="16" customFormat="1">
      <c r="A103" s="16"/>
      <c r="B103" s="268"/>
      <c r="C103" s="269"/>
      <c r="D103" s="236" t="s">
        <v>173</v>
      </c>
      <c r="E103" s="270" t="s">
        <v>21</v>
      </c>
      <c r="F103" s="271" t="s">
        <v>1047</v>
      </c>
      <c r="G103" s="269"/>
      <c r="H103" s="270" t="s">
        <v>21</v>
      </c>
      <c r="I103" s="272"/>
      <c r="J103" s="269"/>
      <c r="K103" s="269"/>
      <c r="L103" s="273"/>
      <c r="M103" s="274"/>
      <c r="N103" s="275"/>
      <c r="O103" s="275"/>
      <c r="P103" s="275"/>
      <c r="Q103" s="275"/>
      <c r="R103" s="275"/>
      <c r="S103" s="275"/>
      <c r="T103" s="27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77" t="s">
        <v>173</v>
      </c>
      <c r="AU103" s="277" t="s">
        <v>84</v>
      </c>
      <c r="AV103" s="16" t="s">
        <v>82</v>
      </c>
      <c r="AW103" s="16" t="s">
        <v>35</v>
      </c>
      <c r="AX103" s="16" t="s">
        <v>74</v>
      </c>
      <c r="AY103" s="277" t="s">
        <v>215</v>
      </c>
    </row>
    <row r="104" s="13" customFormat="1">
      <c r="A104" s="13"/>
      <c r="B104" s="234"/>
      <c r="C104" s="235"/>
      <c r="D104" s="236" t="s">
        <v>173</v>
      </c>
      <c r="E104" s="237" t="s">
        <v>21</v>
      </c>
      <c r="F104" s="238" t="s">
        <v>1048</v>
      </c>
      <c r="G104" s="235"/>
      <c r="H104" s="239">
        <v>11.609999999999999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173</v>
      </c>
      <c r="AU104" s="245" t="s">
        <v>84</v>
      </c>
      <c r="AV104" s="13" t="s">
        <v>84</v>
      </c>
      <c r="AW104" s="13" t="s">
        <v>35</v>
      </c>
      <c r="AX104" s="13" t="s">
        <v>74</v>
      </c>
      <c r="AY104" s="245" t="s">
        <v>215</v>
      </c>
    </row>
    <row r="105" s="14" customFormat="1">
      <c r="A105" s="14"/>
      <c r="B105" s="246"/>
      <c r="C105" s="247"/>
      <c r="D105" s="236" t="s">
        <v>173</v>
      </c>
      <c r="E105" s="248" t="s">
        <v>1006</v>
      </c>
      <c r="F105" s="249" t="s">
        <v>226</v>
      </c>
      <c r="G105" s="247"/>
      <c r="H105" s="250">
        <v>11.609999999999999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173</v>
      </c>
      <c r="AU105" s="256" t="s">
        <v>84</v>
      </c>
      <c r="AV105" s="14" t="s">
        <v>120</v>
      </c>
      <c r="AW105" s="14" t="s">
        <v>35</v>
      </c>
      <c r="AX105" s="14" t="s">
        <v>74</v>
      </c>
      <c r="AY105" s="256" t="s">
        <v>215</v>
      </c>
    </row>
    <row r="106" s="16" customFormat="1">
      <c r="A106" s="16"/>
      <c r="B106" s="268"/>
      <c r="C106" s="269"/>
      <c r="D106" s="236" t="s">
        <v>173</v>
      </c>
      <c r="E106" s="270" t="s">
        <v>21</v>
      </c>
      <c r="F106" s="271" t="s">
        <v>1049</v>
      </c>
      <c r="G106" s="269"/>
      <c r="H106" s="270" t="s">
        <v>21</v>
      </c>
      <c r="I106" s="272"/>
      <c r="J106" s="269"/>
      <c r="K106" s="269"/>
      <c r="L106" s="273"/>
      <c r="M106" s="274"/>
      <c r="N106" s="275"/>
      <c r="O106" s="275"/>
      <c r="P106" s="275"/>
      <c r="Q106" s="275"/>
      <c r="R106" s="275"/>
      <c r="S106" s="275"/>
      <c r="T106" s="27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77" t="s">
        <v>173</v>
      </c>
      <c r="AU106" s="277" t="s">
        <v>84</v>
      </c>
      <c r="AV106" s="16" t="s">
        <v>82</v>
      </c>
      <c r="AW106" s="16" t="s">
        <v>35</v>
      </c>
      <c r="AX106" s="16" t="s">
        <v>74</v>
      </c>
      <c r="AY106" s="277" t="s">
        <v>215</v>
      </c>
    </row>
    <row r="107" s="13" customFormat="1">
      <c r="A107" s="13"/>
      <c r="B107" s="234"/>
      <c r="C107" s="235"/>
      <c r="D107" s="236" t="s">
        <v>173</v>
      </c>
      <c r="E107" s="237" t="s">
        <v>21</v>
      </c>
      <c r="F107" s="238" t="s">
        <v>1048</v>
      </c>
      <c r="G107" s="235"/>
      <c r="H107" s="239">
        <v>11.609999999999999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173</v>
      </c>
      <c r="AU107" s="245" t="s">
        <v>84</v>
      </c>
      <c r="AV107" s="13" t="s">
        <v>84</v>
      </c>
      <c r="AW107" s="13" t="s">
        <v>35</v>
      </c>
      <c r="AX107" s="13" t="s">
        <v>74</v>
      </c>
      <c r="AY107" s="245" t="s">
        <v>215</v>
      </c>
    </row>
    <row r="108" s="14" customFormat="1">
      <c r="A108" s="14"/>
      <c r="B108" s="246"/>
      <c r="C108" s="247"/>
      <c r="D108" s="236" t="s">
        <v>173</v>
      </c>
      <c r="E108" s="248" t="s">
        <v>1009</v>
      </c>
      <c r="F108" s="249" t="s">
        <v>226</v>
      </c>
      <c r="G108" s="247"/>
      <c r="H108" s="250">
        <v>11.609999999999999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173</v>
      </c>
      <c r="AU108" s="256" t="s">
        <v>84</v>
      </c>
      <c r="AV108" s="14" t="s">
        <v>120</v>
      </c>
      <c r="AW108" s="14" t="s">
        <v>35</v>
      </c>
      <c r="AX108" s="14" t="s">
        <v>74</v>
      </c>
      <c r="AY108" s="256" t="s">
        <v>215</v>
      </c>
    </row>
    <row r="109" s="15" customFormat="1">
      <c r="A109" s="15"/>
      <c r="B109" s="257"/>
      <c r="C109" s="258"/>
      <c r="D109" s="236" t="s">
        <v>173</v>
      </c>
      <c r="E109" s="259" t="s">
        <v>21</v>
      </c>
      <c r="F109" s="260" t="s">
        <v>227</v>
      </c>
      <c r="G109" s="258"/>
      <c r="H109" s="261">
        <v>23.219999999999999</v>
      </c>
      <c r="I109" s="262"/>
      <c r="J109" s="258"/>
      <c r="K109" s="258"/>
      <c r="L109" s="263"/>
      <c r="M109" s="264"/>
      <c r="N109" s="265"/>
      <c r="O109" s="265"/>
      <c r="P109" s="265"/>
      <c r="Q109" s="265"/>
      <c r="R109" s="265"/>
      <c r="S109" s="265"/>
      <c r="T109" s="26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7" t="s">
        <v>173</v>
      </c>
      <c r="AU109" s="267" t="s">
        <v>84</v>
      </c>
      <c r="AV109" s="15" t="s">
        <v>221</v>
      </c>
      <c r="AW109" s="15" t="s">
        <v>35</v>
      </c>
      <c r="AX109" s="15" t="s">
        <v>82</v>
      </c>
      <c r="AY109" s="267" t="s">
        <v>215</v>
      </c>
    </row>
    <row r="110" s="2" customFormat="1" ht="24.15" customHeight="1">
      <c r="A110" s="41"/>
      <c r="B110" s="42"/>
      <c r="C110" s="278" t="s">
        <v>120</v>
      </c>
      <c r="D110" s="278" t="s">
        <v>278</v>
      </c>
      <c r="E110" s="279" t="s">
        <v>1050</v>
      </c>
      <c r="F110" s="280" t="s">
        <v>1051</v>
      </c>
      <c r="G110" s="281" t="s">
        <v>108</v>
      </c>
      <c r="H110" s="282">
        <v>12.191000000000001</v>
      </c>
      <c r="I110" s="283"/>
      <c r="J110" s="284">
        <f>ROUND(I110*H110,2)</f>
        <v>0</v>
      </c>
      <c r="K110" s="280" t="s">
        <v>220</v>
      </c>
      <c r="L110" s="285"/>
      <c r="M110" s="286" t="s">
        <v>21</v>
      </c>
      <c r="N110" s="287" t="s">
        <v>45</v>
      </c>
      <c r="O110" s="87"/>
      <c r="P110" s="225">
        <f>O110*H110</f>
        <v>0</v>
      </c>
      <c r="Q110" s="225">
        <v>0.0041000000000000003</v>
      </c>
      <c r="R110" s="225">
        <f>Q110*H110</f>
        <v>0.049983100000000009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271</v>
      </c>
      <c r="AT110" s="227" t="s">
        <v>278</v>
      </c>
      <c r="AU110" s="227" t="s">
        <v>84</v>
      </c>
      <c r="AY110" s="20" t="s">
        <v>215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82</v>
      </c>
      <c r="BK110" s="228">
        <f>ROUND(I110*H110,2)</f>
        <v>0</v>
      </c>
      <c r="BL110" s="20" t="s">
        <v>221</v>
      </c>
      <c r="BM110" s="227" t="s">
        <v>1052</v>
      </c>
    </row>
    <row r="111" s="13" customFormat="1">
      <c r="A111" s="13"/>
      <c r="B111" s="234"/>
      <c r="C111" s="235"/>
      <c r="D111" s="236" t="s">
        <v>173</v>
      </c>
      <c r="E111" s="237" t="s">
        <v>21</v>
      </c>
      <c r="F111" s="238" t="s">
        <v>1053</v>
      </c>
      <c r="G111" s="235"/>
      <c r="H111" s="239">
        <v>12.191000000000001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173</v>
      </c>
      <c r="AU111" s="245" t="s">
        <v>84</v>
      </c>
      <c r="AV111" s="13" t="s">
        <v>84</v>
      </c>
      <c r="AW111" s="13" t="s">
        <v>35</v>
      </c>
      <c r="AX111" s="13" t="s">
        <v>82</v>
      </c>
      <c r="AY111" s="245" t="s">
        <v>215</v>
      </c>
    </row>
    <row r="112" s="2" customFormat="1" ht="16.5" customHeight="1">
      <c r="A112" s="41"/>
      <c r="B112" s="42"/>
      <c r="C112" s="278" t="s">
        <v>221</v>
      </c>
      <c r="D112" s="278" t="s">
        <v>278</v>
      </c>
      <c r="E112" s="279" t="s">
        <v>1054</v>
      </c>
      <c r="F112" s="280" t="s">
        <v>1055</v>
      </c>
      <c r="G112" s="281" t="s">
        <v>108</v>
      </c>
      <c r="H112" s="282">
        <v>12.801</v>
      </c>
      <c r="I112" s="283"/>
      <c r="J112" s="284">
        <f>ROUND(I112*H112,2)</f>
        <v>0</v>
      </c>
      <c r="K112" s="280" t="s">
        <v>220</v>
      </c>
      <c r="L112" s="285"/>
      <c r="M112" s="286" t="s">
        <v>21</v>
      </c>
      <c r="N112" s="287" t="s">
        <v>45</v>
      </c>
      <c r="O112" s="87"/>
      <c r="P112" s="225">
        <f>O112*H112</f>
        <v>0</v>
      </c>
      <c r="Q112" s="225">
        <v>0.0036800000000000001</v>
      </c>
      <c r="R112" s="225">
        <f>Q112*H112</f>
        <v>0.047107679999999999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271</v>
      </c>
      <c r="AT112" s="227" t="s">
        <v>278</v>
      </c>
      <c r="AU112" s="227" t="s">
        <v>84</v>
      </c>
      <c r="AY112" s="20" t="s">
        <v>215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82</v>
      </c>
      <c r="BK112" s="228">
        <f>ROUND(I112*H112,2)</f>
        <v>0</v>
      </c>
      <c r="BL112" s="20" t="s">
        <v>221</v>
      </c>
      <c r="BM112" s="227" t="s">
        <v>1056</v>
      </c>
    </row>
    <row r="113" s="13" customFormat="1">
      <c r="A113" s="13"/>
      <c r="B113" s="234"/>
      <c r="C113" s="235"/>
      <c r="D113" s="236" t="s">
        <v>173</v>
      </c>
      <c r="E113" s="237" t="s">
        <v>21</v>
      </c>
      <c r="F113" s="238" t="s">
        <v>1057</v>
      </c>
      <c r="G113" s="235"/>
      <c r="H113" s="239">
        <v>12.191000000000001</v>
      </c>
      <c r="I113" s="240"/>
      <c r="J113" s="235"/>
      <c r="K113" s="235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173</v>
      </c>
      <c r="AU113" s="245" t="s">
        <v>84</v>
      </c>
      <c r="AV113" s="13" t="s">
        <v>84</v>
      </c>
      <c r="AW113" s="13" t="s">
        <v>35</v>
      </c>
      <c r="AX113" s="13" t="s">
        <v>82</v>
      </c>
      <c r="AY113" s="245" t="s">
        <v>215</v>
      </c>
    </row>
    <row r="114" s="13" customFormat="1">
      <c r="A114" s="13"/>
      <c r="B114" s="234"/>
      <c r="C114" s="235"/>
      <c r="D114" s="236" t="s">
        <v>173</v>
      </c>
      <c r="E114" s="235"/>
      <c r="F114" s="238" t="s">
        <v>1058</v>
      </c>
      <c r="G114" s="235"/>
      <c r="H114" s="239">
        <v>12.801</v>
      </c>
      <c r="I114" s="240"/>
      <c r="J114" s="235"/>
      <c r="K114" s="235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173</v>
      </c>
      <c r="AU114" s="245" t="s">
        <v>84</v>
      </c>
      <c r="AV114" s="13" t="s">
        <v>84</v>
      </c>
      <c r="AW114" s="13" t="s">
        <v>4</v>
      </c>
      <c r="AX114" s="13" t="s">
        <v>82</v>
      </c>
      <c r="AY114" s="245" t="s">
        <v>215</v>
      </c>
    </row>
    <row r="115" s="2" customFormat="1" ht="55.5" customHeight="1">
      <c r="A115" s="41"/>
      <c r="B115" s="42"/>
      <c r="C115" s="216" t="s">
        <v>249</v>
      </c>
      <c r="D115" s="216" t="s">
        <v>217</v>
      </c>
      <c r="E115" s="217" t="s">
        <v>1059</v>
      </c>
      <c r="F115" s="218" t="s">
        <v>1060</v>
      </c>
      <c r="G115" s="219" t="s">
        <v>119</v>
      </c>
      <c r="H115" s="220">
        <v>0.59999999999999998</v>
      </c>
      <c r="I115" s="221"/>
      <c r="J115" s="222">
        <f>ROUND(I115*H115,2)</f>
        <v>0</v>
      </c>
      <c r="K115" s="218" t="s">
        <v>220</v>
      </c>
      <c r="L115" s="47"/>
      <c r="M115" s="223" t="s">
        <v>21</v>
      </c>
      <c r="N115" s="224" t="s">
        <v>45</v>
      </c>
      <c r="O115" s="87"/>
      <c r="P115" s="225">
        <f>O115*H115</f>
        <v>0</v>
      </c>
      <c r="Q115" s="225">
        <v>0.0017600000000000001</v>
      </c>
      <c r="R115" s="225">
        <f>Q115*H115</f>
        <v>0.0010560000000000001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221</v>
      </c>
      <c r="AT115" s="227" t="s">
        <v>217</v>
      </c>
      <c r="AU115" s="227" t="s">
        <v>84</v>
      </c>
      <c r="AY115" s="20" t="s">
        <v>215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82</v>
      </c>
      <c r="BK115" s="228">
        <f>ROUND(I115*H115,2)</f>
        <v>0</v>
      </c>
      <c r="BL115" s="20" t="s">
        <v>221</v>
      </c>
      <c r="BM115" s="227" t="s">
        <v>1061</v>
      </c>
    </row>
    <row r="116" s="2" customFormat="1">
      <c r="A116" s="41"/>
      <c r="B116" s="42"/>
      <c r="C116" s="43"/>
      <c r="D116" s="229" t="s">
        <v>223</v>
      </c>
      <c r="E116" s="43"/>
      <c r="F116" s="230" t="s">
        <v>1062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223</v>
      </c>
      <c r="AU116" s="20" t="s">
        <v>84</v>
      </c>
    </row>
    <row r="117" s="16" customFormat="1">
      <c r="A117" s="16"/>
      <c r="B117" s="268"/>
      <c r="C117" s="269"/>
      <c r="D117" s="236" t="s">
        <v>173</v>
      </c>
      <c r="E117" s="270" t="s">
        <v>21</v>
      </c>
      <c r="F117" s="271" t="s">
        <v>1063</v>
      </c>
      <c r="G117" s="269"/>
      <c r="H117" s="270" t="s">
        <v>21</v>
      </c>
      <c r="I117" s="272"/>
      <c r="J117" s="269"/>
      <c r="K117" s="269"/>
      <c r="L117" s="273"/>
      <c r="M117" s="274"/>
      <c r="N117" s="275"/>
      <c r="O117" s="275"/>
      <c r="P117" s="275"/>
      <c r="Q117" s="275"/>
      <c r="R117" s="275"/>
      <c r="S117" s="275"/>
      <c r="T117" s="27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77" t="s">
        <v>173</v>
      </c>
      <c r="AU117" s="277" t="s">
        <v>84</v>
      </c>
      <c r="AV117" s="16" t="s">
        <v>82</v>
      </c>
      <c r="AW117" s="16" t="s">
        <v>35</v>
      </c>
      <c r="AX117" s="16" t="s">
        <v>74</v>
      </c>
      <c r="AY117" s="277" t="s">
        <v>215</v>
      </c>
    </row>
    <row r="118" s="13" customFormat="1">
      <c r="A118" s="13"/>
      <c r="B118" s="234"/>
      <c r="C118" s="235"/>
      <c r="D118" s="236" t="s">
        <v>173</v>
      </c>
      <c r="E118" s="237" t="s">
        <v>21</v>
      </c>
      <c r="F118" s="238" t="s">
        <v>392</v>
      </c>
      <c r="G118" s="235"/>
      <c r="H118" s="239">
        <v>0.59999999999999998</v>
      </c>
      <c r="I118" s="240"/>
      <c r="J118" s="235"/>
      <c r="K118" s="235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173</v>
      </c>
      <c r="AU118" s="245" t="s">
        <v>84</v>
      </c>
      <c r="AV118" s="13" t="s">
        <v>84</v>
      </c>
      <c r="AW118" s="13" t="s">
        <v>35</v>
      </c>
      <c r="AX118" s="13" t="s">
        <v>82</v>
      </c>
      <c r="AY118" s="245" t="s">
        <v>215</v>
      </c>
    </row>
    <row r="119" s="2" customFormat="1" ht="55.5" customHeight="1">
      <c r="A119" s="41"/>
      <c r="B119" s="42"/>
      <c r="C119" s="216" t="s">
        <v>255</v>
      </c>
      <c r="D119" s="216" t="s">
        <v>217</v>
      </c>
      <c r="E119" s="217" t="s">
        <v>374</v>
      </c>
      <c r="F119" s="218" t="s">
        <v>375</v>
      </c>
      <c r="G119" s="219" t="s">
        <v>119</v>
      </c>
      <c r="H119" s="220">
        <v>0.92000000000000004</v>
      </c>
      <c r="I119" s="221"/>
      <c r="J119" s="222">
        <f>ROUND(I119*H119,2)</f>
        <v>0</v>
      </c>
      <c r="K119" s="218" t="s">
        <v>220</v>
      </c>
      <c r="L119" s="47"/>
      <c r="M119" s="223" t="s">
        <v>21</v>
      </c>
      <c r="N119" s="224" t="s">
        <v>45</v>
      </c>
      <c r="O119" s="87"/>
      <c r="P119" s="225">
        <f>O119*H119</f>
        <v>0</v>
      </c>
      <c r="Q119" s="225">
        <v>0.0033899999999999998</v>
      </c>
      <c r="R119" s="225">
        <f>Q119*H119</f>
        <v>0.0031188000000000001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221</v>
      </c>
      <c r="AT119" s="227" t="s">
        <v>217</v>
      </c>
      <c r="AU119" s="227" t="s">
        <v>84</v>
      </c>
      <c r="AY119" s="20" t="s">
        <v>215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82</v>
      </c>
      <c r="BK119" s="228">
        <f>ROUND(I119*H119,2)</f>
        <v>0</v>
      </c>
      <c r="BL119" s="20" t="s">
        <v>221</v>
      </c>
      <c r="BM119" s="227" t="s">
        <v>1064</v>
      </c>
    </row>
    <row r="120" s="2" customFormat="1">
      <c r="A120" s="41"/>
      <c r="B120" s="42"/>
      <c r="C120" s="43"/>
      <c r="D120" s="229" t="s">
        <v>223</v>
      </c>
      <c r="E120" s="43"/>
      <c r="F120" s="230" t="s">
        <v>377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223</v>
      </c>
      <c r="AU120" s="20" t="s">
        <v>84</v>
      </c>
    </row>
    <row r="121" s="16" customFormat="1">
      <c r="A121" s="16"/>
      <c r="B121" s="268"/>
      <c r="C121" s="269"/>
      <c r="D121" s="236" t="s">
        <v>173</v>
      </c>
      <c r="E121" s="270" t="s">
        <v>21</v>
      </c>
      <c r="F121" s="271" t="s">
        <v>1065</v>
      </c>
      <c r="G121" s="269"/>
      <c r="H121" s="270" t="s">
        <v>21</v>
      </c>
      <c r="I121" s="272"/>
      <c r="J121" s="269"/>
      <c r="K121" s="269"/>
      <c r="L121" s="273"/>
      <c r="M121" s="274"/>
      <c r="N121" s="275"/>
      <c r="O121" s="275"/>
      <c r="P121" s="275"/>
      <c r="Q121" s="275"/>
      <c r="R121" s="275"/>
      <c r="S121" s="275"/>
      <c r="T121" s="27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277" t="s">
        <v>173</v>
      </c>
      <c r="AU121" s="277" t="s">
        <v>84</v>
      </c>
      <c r="AV121" s="16" t="s">
        <v>82</v>
      </c>
      <c r="AW121" s="16" t="s">
        <v>35</v>
      </c>
      <c r="AX121" s="16" t="s">
        <v>74</v>
      </c>
      <c r="AY121" s="277" t="s">
        <v>215</v>
      </c>
    </row>
    <row r="122" s="13" customFormat="1">
      <c r="A122" s="13"/>
      <c r="B122" s="234"/>
      <c r="C122" s="235"/>
      <c r="D122" s="236" t="s">
        <v>173</v>
      </c>
      <c r="E122" s="237" t="s">
        <v>21</v>
      </c>
      <c r="F122" s="238" t="s">
        <v>392</v>
      </c>
      <c r="G122" s="235"/>
      <c r="H122" s="239">
        <v>0.59999999999999998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173</v>
      </c>
      <c r="AU122" s="245" t="s">
        <v>84</v>
      </c>
      <c r="AV122" s="13" t="s">
        <v>84</v>
      </c>
      <c r="AW122" s="13" t="s">
        <v>35</v>
      </c>
      <c r="AX122" s="13" t="s">
        <v>74</v>
      </c>
      <c r="AY122" s="245" t="s">
        <v>215</v>
      </c>
    </row>
    <row r="123" s="16" customFormat="1">
      <c r="A123" s="16"/>
      <c r="B123" s="268"/>
      <c r="C123" s="269"/>
      <c r="D123" s="236" t="s">
        <v>173</v>
      </c>
      <c r="E123" s="270" t="s">
        <v>21</v>
      </c>
      <c r="F123" s="271" t="s">
        <v>1066</v>
      </c>
      <c r="G123" s="269"/>
      <c r="H123" s="270" t="s">
        <v>21</v>
      </c>
      <c r="I123" s="272"/>
      <c r="J123" s="269"/>
      <c r="K123" s="269"/>
      <c r="L123" s="273"/>
      <c r="M123" s="274"/>
      <c r="N123" s="275"/>
      <c r="O123" s="275"/>
      <c r="P123" s="275"/>
      <c r="Q123" s="275"/>
      <c r="R123" s="275"/>
      <c r="S123" s="275"/>
      <c r="T123" s="27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77" t="s">
        <v>173</v>
      </c>
      <c r="AU123" s="277" t="s">
        <v>84</v>
      </c>
      <c r="AV123" s="16" t="s">
        <v>82</v>
      </c>
      <c r="AW123" s="16" t="s">
        <v>35</v>
      </c>
      <c r="AX123" s="16" t="s">
        <v>74</v>
      </c>
      <c r="AY123" s="277" t="s">
        <v>215</v>
      </c>
    </row>
    <row r="124" s="13" customFormat="1">
      <c r="A124" s="13"/>
      <c r="B124" s="234"/>
      <c r="C124" s="235"/>
      <c r="D124" s="236" t="s">
        <v>173</v>
      </c>
      <c r="E124" s="237" t="s">
        <v>21</v>
      </c>
      <c r="F124" s="238" t="s">
        <v>1067</v>
      </c>
      <c r="G124" s="235"/>
      <c r="H124" s="239">
        <v>0.32000000000000001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173</v>
      </c>
      <c r="AU124" s="245" t="s">
        <v>84</v>
      </c>
      <c r="AV124" s="13" t="s">
        <v>84</v>
      </c>
      <c r="AW124" s="13" t="s">
        <v>35</v>
      </c>
      <c r="AX124" s="13" t="s">
        <v>74</v>
      </c>
      <c r="AY124" s="245" t="s">
        <v>215</v>
      </c>
    </row>
    <row r="125" s="15" customFormat="1">
      <c r="A125" s="15"/>
      <c r="B125" s="257"/>
      <c r="C125" s="258"/>
      <c r="D125" s="236" t="s">
        <v>173</v>
      </c>
      <c r="E125" s="259" t="s">
        <v>21</v>
      </c>
      <c r="F125" s="260" t="s">
        <v>227</v>
      </c>
      <c r="G125" s="258"/>
      <c r="H125" s="261">
        <v>0.92000000000000004</v>
      </c>
      <c r="I125" s="262"/>
      <c r="J125" s="258"/>
      <c r="K125" s="258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173</v>
      </c>
      <c r="AU125" s="267" t="s">
        <v>84</v>
      </c>
      <c r="AV125" s="15" t="s">
        <v>221</v>
      </c>
      <c r="AW125" s="15" t="s">
        <v>35</v>
      </c>
      <c r="AX125" s="15" t="s">
        <v>82</v>
      </c>
      <c r="AY125" s="267" t="s">
        <v>215</v>
      </c>
    </row>
    <row r="126" s="2" customFormat="1" ht="24.15" customHeight="1">
      <c r="A126" s="41"/>
      <c r="B126" s="42"/>
      <c r="C126" s="278" t="s">
        <v>262</v>
      </c>
      <c r="D126" s="278" t="s">
        <v>278</v>
      </c>
      <c r="E126" s="279" t="s">
        <v>381</v>
      </c>
      <c r="F126" s="280" t="s">
        <v>382</v>
      </c>
      <c r="G126" s="281" t="s">
        <v>108</v>
      </c>
      <c r="H126" s="282">
        <v>0.45500000000000002</v>
      </c>
      <c r="I126" s="283"/>
      <c r="J126" s="284">
        <f>ROUND(I126*H126,2)</f>
        <v>0</v>
      </c>
      <c r="K126" s="280" t="s">
        <v>220</v>
      </c>
      <c r="L126" s="285"/>
      <c r="M126" s="286" t="s">
        <v>21</v>
      </c>
      <c r="N126" s="287" t="s">
        <v>45</v>
      </c>
      <c r="O126" s="87"/>
      <c r="P126" s="225">
        <f>O126*H126</f>
        <v>0</v>
      </c>
      <c r="Q126" s="225">
        <v>0.0011999999999999999</v>
      </c>
      <c r="R126" s="225">
        <f>Q126*H126</f>
        <v>0.00054599999999999994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271</v>
      </c>
      <c r="AT126" s="227" t="s">
        <v>278</v>
      </c>
      <c r="AU126" s="227" t="s">
        <v>84</v>
      </c>
      <c r="AY126" s="20" t="s">
        <v>215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82</v>
      </c>
      <c r="BK126" s="228">
        <f>ROUND(I126*H126,2)</f>
        <v>0</v>
      </c>
      <c r="BL126" s="20" t="s">
        <v>221</v>
      </c>
      <c r="BM126" s="227" t="s">
        <v>1068</v>
      </c>
    </row>
    <row r="127" s="13" customFormat="1">
      <c r="A127" s="13"/>
      <c r="B127" s="234"/>
      <c r="C127" s="235"/>
      <c r="D127" s="236" t="s">
        <v>173</v>
      </c>
      <c r="E127" s="237" t="s">
        <v>21</v>
      </c>
      <c r="F127" s="238" t="s">
        <v>1069</v>
      </c>
      <c r="G127" s="235"/>
      <c r="H127" s="239">
        <v>0.41399999999999998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173</v>
      </c>
      <c r="AU127" s="245" t="s">
        <v>84</v>
      </c>
      <c r="AV127" s="13" t="s">
        <v>84</v>
      </c>
      <c r="AW127" s="13" t="s">
        <v>35</v>
      </c>
      <c r="AX127" s="13" t="s">
        <v>82</v>
      </c>
      <c r="AY127" s="245" t="s">
        <v>215</v>
      </c>
    </row>
    <row r="128" s="13" customFormat="1">
      <c r="A128" s="13"/>
      <c r="B128" s="234"/>
      <c r="C128" s="235"/>
      <c r="D128" s="236" t="s">
        <v>173</v>
      </c>
      <c r="E128" s="235"/>
      <c r="F128" s="238" t="s">
        <v>1070</v>
      </c>
      <c r="G128" s="235"/>
      <c r="H128" s="239">
        <v>0.45500000000000002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173</v>
      </c>
      <c r="AU128" s="245" t="s">
        <v>84</v>
      </c>
      <c r="AV128" s="13" t="s">
        <v>84</v>
      </c>
      <c r="AW128" s="13" t="s">
        <v>4</v>
      </c>
      <c r="AX128" s="13" t="s">
        <v>82</v>
      </c>
      <c r="AY128" s="245" t="s">
        <v>215</v>
      </c>
    </row>
    <row r="129" s="2" customFormat="1" ht="55.5" customHeight="1">
      <c r="A129" s="41"/>
      <c r="B129" s="42"/>
      <c r="C129" s="216" t="s">
        <v>271</v>
      </c>
      <c r="D129" s="216" t="s">
        <v>217</v>
      </c>
      <c r="E129" s="217" t="s">
        <v>387</v>
      </c>
      <c r="F129" s="218" t="s">
        <v>388</v>
      </c>
      <c r="G129" s="219" t="s">
        <v>119</v>
      </c>
      <c r="H129" s="220">
        <v>1.6799999999999999</v>
      </c>
      <c r="I129" s="221"/>
      <c r="J129" s="222">
        <f>ROUND(I129*H129,2)</f>
        <v>0</v>
      </c>
      <c r="K129" s="218" t="s">
        <v>220</v>
      </c>
      <c r="L129" s="47"/>
      <c r="M129" s="223" t="s">
        <v>21</v>
      </c>
      <c r="N129" s="224" t="s">
        <v>45</v>
      </c>
      <c r="O129" s="87"/>
      <c r="P129" s="225">
        <f>O129*H129</f>
        <v>0</v>
      </c>
      <c r="Q129" s="225">
        <v>0.0033899999999999998</v>
      </c>
      <c r="R129" s="225">
        <f>Q129*H129</f>
        <v>0.0056951999999999992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221</v>
      </c>
      <c r="AT129" s="227" t="s">
        <v>217</v>
      </c>
      <c r="AU129" s="227" t="s">
        <v>84</v>
      </c>
      <c r="AY129" s="20" t="s">
        <v>215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82</v>
      </c>
      <c r="BK129" s="228">
        <f>ROUND(I129*H129,2)</f>
        <v>0</v>
      </c>
      <c r="BL129" s="20" t="s">
        <v>221</v>
      </c>
      <c r="BM129" s="227" t="s">
        <v>1071</v>
      </c>
    </row>
    <row r="130" s="2" customFormat="1">
      <c r="A130" s="41"/>
      <c r="B130" s="42"/>
      <c r="C130" s="43"/>
      <c r="D130" s="229" t="s">
        <v>223</v>
      </c>
      <c r="E130" s="43"/>
      <c r="F130" s="230" t="s">
        <v>390</v>
      </c>
      <c r="G130" s="43"/>
      <c r="H130" s="43"/>
      <c r="I130" s="231"/>
      <c r="J130" s="43"/>
      <c r="K130" s="43"/>
      <c r="L130" s="47"/>
      <c r="M130" s="232"/>
      <c r="N130" s="23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223</v>
      </c>
      <c r="AU130" s="20" t="s">
        <v>84</v>
      </c>
    </row>
    <row r="131" s="16" customFormat="1">
      <c r="A131" s="16"/>
      <c r="B131" s="268"/>
      <c r="C131" s="269"/>
      <c r="D131" s="236" t="s">
        <v>173</v>
      </c>
      <c r="E131" s="270" t="s">
        <v>21</v>
      </c>
      <c r="F131" s="271" t="s">
        <v>1072</v>
      </c>
      <c r="G131" s="269"/>
      <c r="H131" s="270" t="s">
        <v>21</v>
      </c>
      <c r="I131" s="272"/>
      <c r="J131" s="269"/>
      <c r="K131" s="269"/>
      <c r="L131" s="273"/>
      <c r="M131" s="274"/>
      <c r="N131" s="275"/>
      <c r="O131" s="275"/>
      <c r="P131" s="275"/>
      <c r="Q131" s="275"/>
      <c r="R131" s="275"/>
      <c r="S131" s="275"/>
      <c r="T131" s="27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7" t="s">
        <v>173</v>
      </c>
      <c r="AU131" s="277" t="s">
        <v>84</v>
      </c>
      <c r="AV131" s="16" t="s">
        <v>82</v>
      </c>
      <c r="AW131" s="16" t="s">
        <v>35</v>
      </c>
      <c r="AX131" s="16" t="s">
        <v>74</v>
      </c>
      <c r="AY131" s="277" t="s">
        <v>215</v>
      </c>
    </row>
    <row r="132" s="13" customFormat="1">
      <c r="A132" s="13"/>
      <c r="B132" s="234"/>
      <c r="C132" s="235"/>
      <c r="D132" s="236" t="s">
        <v>173</v>
      </c>
      <c r="E132" s="237" t="s">
        <v>21</v>
      </c>
      <c r="F132" s="238" t="s">
        <v>392</v>
      </c>
      <c r="G132" s="235"/>
      <c r="H132" s="239">
        <v>0.59999999999999998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173</v>
      </c>
      <c r="AU132" s="245" t="s">
        <v>84</v>
      </c>
      <c r="AV132" s="13" t="s">
        <v>84</v>
      </c>
      <c r="AW132" s="13" t="s">
        <v>35</v>
      </c>
      <c r="AX132" s="13" t="s">
        <v>74</v>
      </c>
      <c r="AY132" s="245" t="s">
        <v>215</v>
      </c>
    </row>
    <row r="133" s="16" customFormat="1">
      <c r="A133" s="16"/>
      <c r="B133" s="268"/>
      <c r="C133" s="269"/>
      <c r="D133" s="236" t="s">
        <v>173</v>
      </c>
      <c r="E133" s="270" t="s">
        <v>21</v>
      </c>
      <c r="F133" s="271" t="s">
        <v>1073</v>
      </c>
      <c r="G133" s="269"/>
      <c r="H133" s="270" t="s">
        <v>21</v>
      </c>
      <c r="I133" s="272"/>
      <c r="J133" s="269"/>
      <c r="K133" s="269"/>
      <c r="L133" s="273"/>
      <c r="M133" s="274"/>
      <c r="N133" s="275"/>
      <c r="O133" s="275"/>
      <c r="P133" s="275"/>
      <c r="Q133" s="275"/>
      <c r="R133" s="275"/>
      <c r="S133" s="275"/>
      <c r="T133" s="27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77" t="s">
        <v>173</v>
      </c>
      <c r="AU133" s="277" t="s">
        <v>84</v>
      </c>
      <c r="AV133" s="16" t="s">
        <v>82</v>
      </c>
      <c r="AW133" s="16" t="s">
        <v>35</v>
      </c>
      <c r="AX133" s="16" t="s">
        <v>74</v>
      </c>
      <c r="AY133" s="277" t="s">
        <v>215</v>
      </c>
    </row>
    <row r="134" s="13" customFormat="1">
      <c r="A134" s="13"/>
      <c r="B134" s="234"/>
      <c r="C134" s="235"/>
      <c r="D134" s="236" t="s">
        <v>173</v>
      </c>
      <c r="E134" s="237" t="s">
        <v>21</v>
      </c>
      <c r="F134" s="238" t="s">
        <v>1074</v>
      </c>
      <c r="G134" s="235"/>
      <c r="H134" s="239">
        <v>1.0800000000000001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173</v>
      </c>
      <c r="AU134" s="245" t="s">
        <v>84</v>
      </c>
      <c r="AV134" s="13" t="s">
        <v>84</v>
      </c>
      <c r="AW134" s="13" t="s">
        <v>35</v>
      </c>
      <c r="AX134" s="13" t="s">
        <v>74</v>
      </c>
      <c r="AY134" s="245" t="s">
        <v>215</v>
      </c>
    </row>
    <row r="135" s="15" customFormat="1">
      <c r="A135" s="15"/>
      <c r="B135" s="257"/>
      <c r="C135" s="258"/>
      <c r="D135" s="236" t="s">
        <v>173</v>
      </c>
      <c r="E135" s="259" t="s">
        <v>21</v>
      </c>
      <c r="F135" s="260" t="s">
        <v>227</v>
      </c>
      <c r="G135" s="258"/>
      <c r="H135" s="261">
        <v>1.6799999999999999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7" t="s">
        <v>173</v>
      </c>
      <c r="AU135" s="267" t="s">
        <v>84</v>
      </c>
      <c r="AV135" s="15" t="s">
        <v>221</v>
      </c>
      <c r="AW135" s="15" t="s">
        <v>35</v>
      </c>
      <c r="AX135" s="15" t="s">
        <v>82</v>
      </c>
      <c r="AY135" s="267" t="s">
        <v>215</v>
      </c>
    </row>
    <row r="136" s="2" customFormat="1" ht="16.5" customHeight="1">
      <c r="A136" s="41"/>
      <c r="B136" s="42"/>
      <c r="C136" s="278" t="s">
        <v>277</v>
      </c>
      <c r="D136" s="278" t="s">
        <v>278</v>
      </c>
      <c r="E136" s="279" t="s">
        <v>394</v>
      </c>
      <c r="F136" s="280" t="s">
        <v>395</v>
      </c>
      <c r="G136" s="281" t="s">
        <v>108</v>
      </c>
      <c r="H136" s="282">
        <v>0.58999999999999997</v>
      </c>
      <c r="I136" s="283"/>
      <c r="J136" s="284">
        <f>ROUND(I136*H136,2)</f>
        <v>0</v>
      </c>
      <c r="K136" s="280" t="s">
        <v>220</v>
      </c>
      <c r="L136" s="285"/>
      <c r="M136" s="286" t="s">
        <v>21</v>
      </c>
      <c r="N136" s="287" t="s">
        <v>45</v>
      </c>
      <c r="O136" s="87"/>
      <c r="P136" s="225">
        <f>O136*H136</f>
        <v>0</v>
      </c>
      <c r="Q136" s="225">
        <v>0.00115</v>
      </c>
      <c r="R136" s="225">
        <f>Q136*H136</f>
        <v>0.00067849999999999996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271</v>
      </c>
      <c r="AT136" s="227" t="s">
        <v>278</v>
      </c>
      <c r="AU136" s="227" t="s">
        <v>84</v>
      </c>
      <c r="AY136" s="20" t="s">
        <v>215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82</v>
      </c>
      <c r="BK136" s="228">
        <f>ROUND(I136*H136,2)</f>
        <v>0</v>
      </c>
      <c r="BL136" s="20" t="s">
        <v>221</v>
      </c>
      <c r="BM136" s="227" t="s">
        <v>1075</v>
      </c>
    </row>
    <row r="137" s="13" customFormat="1">
      <c r="A137" s="13"/>
      <c r="B137" s="234"/>
      <c r="C137" s="235"/>
      <c r="D137" s="236" t="s">
        <v>173</v>
      </c>
      <c r="E137" s="237" t="s">
        <v>21</v>
      </c>
      <c r="F137" s="238" t="s">
        <v>1076</v>
      </c>
      <c r="G137" s="235"/>
      <c r="H137" s="239">
        <v>0.53600000000000003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173</v>
      </c>
      <c r="AU137" s="245" t="s">
        <v>84</v>
      </c>
      <c r="AV137" s="13" t="s">
        <v>84</v>
      </c>
      <c r="AW137" s="13" t="s">
        <v>35</v>
      </c>
      <c r="AX137" s="13" t="s">
        <v>82</v>
      </c>
      <c r="AY137" s="245" t="s">
        <v>215</v>
      </c>
    </row>
    <row r="138" s="13" customFormat="1">
      <c r="A138" s="13"/>
      <c r="B138" s="234"/>
      <c r="C138" s="235"/>
      <c r="D138" s="236" t="s">
        <v>173</v>
      </c>
      <c r="E138" s="235"/>
      <c r="F138" s="238" t="s">
        <v>1077</v>
      </c>
      <c r="G138" s="235"/>
      <c r="H138" s="239">
        <v>0.58999999999999997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173</v>
      </c>
      <c r="AU138" s="245" t="s">
        <v>84</v>
      </c>
      <c r="AV138" s="13" t="s">
        <v>84</v>
      </c>
      <c r="AW138" s="13" t="s">
        <v>4</v>
      </c>
      <c r="AX138" s="13" t="s">
        <v>82</v>
      </c>
      <c r="AY138" s="245" t="s">
        <v>215</v>
      </c>
    </row>
    <row r="139" s="2" customFormat="1" ht="44.25" customHeight="1">
      <c r="A139" s="41"/>
      <c r="B139" s="42"/>
      <c r="C139" s="216" t="s">
        <v>283</v>
      </c>
      <c r="D139" s="216" t="s">
        <v>217</v>
      </c>
      <c r="E139" s="217" t="s">
        <v>400</v>
      </c>
      <c r="F139" s="218" t="s">
        <v>401</v>
      </c>
      <c r="G139" s="219" t="s">
        <v>108</v>
      </c>
      <c r="H139" s="220">
        <v>6.194</v>
      </c>
      <c r="I139" s="221"/>
      <c r="J139" s="222">
        <f>ROUND(I139*H139,2)</f>
        <v>0</v>
      </c>
      <c r="K139" s="218" t="s">
        <v>220</v>
      </c>
      <c r="L139" s="47"/>
      <c r="M139" s="223" t="s">
        <v>21</v>
      </c>
      <c r="N139" s="224" t="s">
        <v>45</v>
      </c>
      <c r="O139" s="87"/>
      <c r="P139" s="225">
        <f>O139*H139</f>
        <v>0</v>
      </c>
      <c r="Q139" s="225">
        <v>0.0037799999999999999</v>
      </c>
      <c r="R139" s="225">
        <f>Q139*H139</f>
        <v>0.023413319999999998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221</v>
      </c>
      <c r="AT139" s="227" t="s">
        <v>217</v>
      </c>
      <c r="AU139" s="227" t="s">
        <v>84</v>
      </c>
      <c r="AY139" s="20" t="s">
        <v>215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82</v>
      </c>
      <c r="BK139" s="228">
        <f>ROUND(I139*H139,2)</f>
        <v>0</v>
      </c>
      <c r="BL139" s="20" t="s">
        <v>221</v>
      </c>
      <c r="BM139" s="227" t="s">
        <v>1078</v>
      </c>
    </row>
    <row r="140" s="2" customFormat="1">
      <c r="A140" s="41"/>
      <c r="B140" s="42"/>
      <c r="C140" s="43"/>
      <c r="D140" s="229" t="s">
        <v>223</v>
      </c>
      <c r="E140" s="43"/>
      <c r="F140" s="230" t="s">
        <v>403</v>
      </c>
      <c r="G140" s="43"/>
      <c r="H140" s="43"/>
      <c r="I140" s="231"/>
      <c r="J140" s="43"/>
      <c r="K140" s="43"/>
      <c r="L140" s="47"/>
      <c r="M140" s="232"/>
      <c r="N140" s="233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223</v>
      </c>
      <c r="AU140" s="20" t="s">
        <v>84</v>
      </c>
    </row>
    <row r="141" s="16" customFormat="1">
      <c r="A141" s="16"/>
      <c r="B141" s="268"/>
      <c r="C141" s="269"/>
      <c r="D141" s="236" t="s">
        <v>173</v>
      </c>
      <c r="E141" s="270" t="s">
        <v>21</v>
      </c>
      <c r="F141" s="271" t="s">
        <v>404</v>
      </c>
      <c r="G141" s="269"/>
      <c r="H141" s="270" t="s">
        <v>21</v>
      </c>
      <c r="I141" s="272"/>
      <c r="J141" s="269"/>
      <c r="K141" s="269"/>
      <c r="L141" s="273"/>
      <c r="M141" s="274"/>
      <c r="N141" s="275"/>
      <c r="O141" s="275"/>
      <c r="P141" s="275"/>
      <c r="Q141" s="275"/>
      <c r="R141" s="275"/>
      <c r="S141" s="275"/>
      <c r="T141" s="27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77" t="s">
        <v>173</v>
      </c>
      <c r="AU141" s="277" t="s">
        <v>84</v>
      </c>
      <c r="AV141" s="16" t="s">
        <v>82</v>
      </c>
      <c r="AW141" s="16" t="s">
        <v>35</v>
      </c>
      <c r="AX141" s="16" t="s">
        <v>74</v>
      </c>
      <c r="AY141" s="277" t="s">
        <v>215</v>
      </c>
    </row>
    <row r="142" s="13" customFormat="1">
      <c r="A142" s="13"/>
      <c r="B142" s="234"/>
      <c r="C142" s="235"/>
      <c r="D142" s="236" t="s">
        <v>173</v>
      </c>
      <c r="E142" s="237" t="s">
        <v>21</v>
      </c>
      <c r="F142" s="238" t="s">
        <v>128</v>
      </c>
      <c r="G142" s="235"/>
      <c r="H142" s="239">
        <v>6.194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173</v>
      </c>
      <c r="AU142" s="245" t="s">
        <v>84</v>
      </c>
      <c r="AV142" s="13" t="s">
        <v>84</v>
      </c>
      <c r="AW142" s="13" t="s">
        <v>35</v>
      </c>
      <c r="AX142" s="13" t="s">
        <v>82</v>
      </c>
      <c r="AY142" s="245" t="s">
        <v>215</v>
      </c>
    </row>
    <row r="143" s="2" customFormat="1" ht="24.15" customHeight="1">
      <c r="A143" s="41"/>
      <c r="B143" s="42"/>
      <c r="C143" s="216" t="s">
        <v>289</v>
      </c>
      <c r="D143" s="216" t="s">
        <v>217</v>
      </c>
      <c r="E143" s="217" t="s">
        <v>406</v>
      </c>
      <c r="F143" s="218" t="s">
        <v>407</v>
      </c>
      <c r="G143" s="219" t="s">
        <v>119</v>
      </c>
      <c r="H143" s="220">
        <v>40.399999999999999</v>
      </c>
      <c r="I143" s="221"/>
      <c r="J143" s="222">
        <f>ROUND(I143*H143,2)</f>
        <v>0</v>
      </c>
      <c r="K143" s="218" t="s">
        <v>220</v>
      </c>
      <c r="L143" s="47"/>
      <c r="M143" s="223" t="s">
        <v>21</v>
      </c>
      <c r="N143" s="224" t="s">
        <v>45</v>
      </c>
      <c r="O143" s="87"/>
      <c r="P143" s="225">
        <f>O143*H143</f>
        <v>0</v>
      </c>
      <c r="Q143" s="225">
        <v>3.0000000000000001E-05</v>
      </c>
      <c r="R143" s="225">
        <f>Q143*H143</f>
        <v>0.001212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221</v>
      </c>
      <c r="AT143" s="227" t="s">
        <v>217</v>
      </c>
      <c r="AU143" s="227" t="s">
        <v>84</v>
      </c>
      <c r="AY143" s="20" t="s">
        <v>215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82</v>
      </c>
      <c r="BK143" s="228">
        <f>ROUND(I143*H143,2)</f>
        <v>0</v>
      </c>
      <c r="BL143" s="20" t="s">
        <v>221</v>
      </c>
      <c r="BM143" s="227" t="s">
        <v>1079</v>
      </c>
    </row>
    <row r="144" s="2" customFormat="1">
      <c r="A144" s="41"/>
      <c r="B144" s="42"/>
      <c r="C144" s="43"/>
      <c r="D144" s="229" t="s">
        <v>223</v>
      </c>
      <c r="E144" s="43"/>
      <c r="F144" s="230" t="s">
        <v>409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223</v>
      </c>
      <c r="AU144" s="20" t="s">
        <v>84</v>
      </c>
    </row>
    <row r="145" s="16" customFormat="1">
      <c r="A145" s="16"/>
      <c r="B145" s="268"/>
      <c r="C145" s="269"/>
      <c r="D145" s="236" t="s">
        <v>173</v>
      </c>
      <c r="E145" s="270" t="s">
        <v>21</v>
      </c>
      <c r="F145" s="271" t="s">
        <v>1080</v>
      </c>
      <c r="G145" s="269"/>
      <c r="H145" s="270" t="s">
        <v>21</v>
      </c>
      <c r="I145" s="272"/>
      <c r="J145" s="269"/>
      <c r="K145" s="269"/>
      <c r="L145" s="273"/>
      <c r="M145" s="274"/>
      <c r="N145" s="275"/>
      <c r="O145" s="275"/>
      <c r="P145" s="275"/>
      <c r="Q145" s="275"/>
      <c r="R145" s="275"/>
      <c r="S145" s="275"/>
      <c r="T145" s="27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7" t="s">
        <v>173</v>
      </c>
      <c r="AU145" s="277" t="s">
        <v>84</v>
      </c>
      <c r="AV145" s="16" t="s">
        <v>82</v>
      </c>
      <c r="AW145" s="16" t="s">
        <v>35</v>
      </c>
      <c r="AX145" s="16" t="s">
        <v>74</v>
      </c>
      <c r="AY145" s="277" t="s">
        <v>215</v>
      </c>
    </row>
    <row r="146" s="13" customFormat="1">
      <c r="A146" s="13"/>
      <c r="B146" s="234"/>
      <c r="C146" s="235"/>
      <c r="D146" s="236" t="s">
        <v>173</v>
      </c>
      <c r="E146" s="237" t="s">
        <v>21</v>
      </c>
      <c r="F146" s="238" t="s">
        <v>1081</v>
      </c>
      <c r="G146" s="235"/>
      <c r="H146" s="239">
        <v>38.700000000000003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173</v>
      </c>
      <c r="AU146" s="245" t="s">
        <v>84</v>
      </c>
      <c r="AV146" s="13" t="s">
        <v>84</v>
      </c>
      <c r="AW146" s="13" t="s">
        <v>35</v>
      </c>
      <c r="AX146" s="13" t="s">
        <v>74</v>
      </c>
      <c r="AY146" s="245" t="s">
        <v>215</v>
      </c>
    </row>
    <row r="147" s="16" customFormat="1">
      <c r="A147" s="16"/>
      <c r="B147" s="268"/>
      <c r="C147" s="269"/>
      <c r="D147" s="236" t="s">
        <v>173</v>
      </c>
      <c r="E147" s="270" t="s">
        <v>21</v>
      </c>
      <c r="F147" s="271" t="s">
        <v>412</v>
      </c>
      <c r="G147" s="269"/>
      <c r="H147" s="270" t="s">
        <v>21</v>
      </c>
      <c r="I147" s="272"/>
      <c r="J147" s="269"/>
      <c r="K147" s="269"/>
      <c r="L147" s="273"/>
      <c r="M147" s="274"/>
      <c r="N147" s="275"/>
      <c r="O147" s="275"/>
      <c r="P147" s="275"/>
      <c r="Q147" s="275"/>
      <c r="R147" s="275"/>
      <c r="S147" s="275"/>
      <c r="T147" s="27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7" t="s">
        <v>173</v>
      </c>
      <c r="AU147" s="277" t="s">
        <v>84</v>
      </c>
      <c r="AV147" s="16" t="s">
        <v>82</v>
      </c>
      <c r="AW147" s="16" t="s">
        <v>35</v>
      </c>
      <c r="AX147" s="16" t="s">
        <v>74</v>
      </c>
      <c r="AY147" s="277" t="s">
        <v>215</v>
      </c>
    </row>
    <row r="148" s="16" customFormat="1">
      <c r="A148" s="16"/>
      <c r="B148" s="268"/>
      <c r="C148" s="269"/>
      <c r="D148" s="236" t="s">
        <v>173</v>
      </c>
      <c r="E148" s="270" t="s">
        <v>21</v>
      </c>
      <c r="F148" s="271" t="s">
        <v>413</v>
      </c>
      <c r="G148" s="269"/>
      <c r="H148" s="270" t="s">
        <v>21</v>
      </c>
      <c r="I148" s="272"/>
      <c r="J148" s="269"/>
      <c r="K148" s="269"/>
      <c r="L148" s="273"/>
      <c r="M148" s="274"/>
      <c r="N148" s="275"/>
      <c r="O148" s="275"/>
      <c r="P148" s="275"/>
      <c r="Q148" s="275"/>
      <c r="R148" s="275"/>
      <c r="S148" s="275"/>
      <c r="T148" s="27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77" t="s">
        <v>173</v>
      </c>
      <c r="AU148" s="277" t="s">
        <v>84</v>
      </c>
      <c r="AV148" s="16" t="s">
        <v>82</v>
      </c>
      <c r="AW148" s="16" t="s">
        <v>35</v>
      </c>
      <c r="AX148" s="16" t="s">
        <v>74</v>
      </c>
      <c r="AY148" s="277" t="s">
        <v>215</v>
      </c>
    </row>
    <row r="149" s="13" customFormat="1">
      <c r="A149" s="13"/>
      <c r="B149" s="234"/>
      <c r="C149" s="235"/>
      <c r="D149" s="236" t="s">
        <v>173</v>
      </c>
      <c r="E149" s="237" t="s">
        <v>21</v>
      </c>
      <c r="F149" s="238" t="s">
        <v>1082</v>
      </c>
      <c r="G149" s="235"/>
      <c r="H149" s="239">
        <v>1.7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173</v>
      </c>
      <c r="AU149" s="245" t="s">
        <v>84</v>
      </c>
      <c r="AV149" s="13" t="s">
        <v>84</v>
      </c>
      <c r="AW149" s="13" t="s">
        <v>35</v>
      </c>
      <c r="AX149" s="13" t="s">
        <v>74</v>
      </c>
      <c r="AY149" s="245" t="s">
        <v>215</v>
      </c>
    </row>
    <row r="150" s="15" customFormat="1">
      <c r="A150" s="15"/>
      <c r="B150" s="257"/>
      <c r="C150" s="258"/>
      <c r="D150" s="236" t="s">
        <v>173</v>
      </c>
      <c r="E150" s="259" t="s">
        <v>21</v>
      </c>
      <c r="F150" s="260" t="s">
        <v>227</v>
      </c>
      <c r="G150" s="258"/>
      <c r="H150" s="261">
        <v>40.399999999999999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173</v>
      </c>
      <c r="AU150" s="267" t="s">
        <v>84</v>
      </c>
      <c r="AV150" s="15" t="s">
        <v>221</v>
      </c>
      <c r="AW150" s="15" t="s">
        <v>35</v>
      </c>
      <c r="AX150" s="15" t="s">
        <v>82</v>
      </c>
      <c r="AY150" s="267" t="s">
        <v>215</v>
      </c>
    </row>
    <row r="151" s="2" customFormat="1" ht="24.15" customHeight="1">
      <c r="A151" s="41"/>
      <c r="B151" s="42"/>
      <c r="C151" s="278" t="s">
        <v>295</v>
      </c>
      <c r="D151" s="278" t="s">
        <v>278</v>
      </c>
      <c r="E151" s="279" t="s">
        <v>1083</v>
      </c>
      <c r="F151" s="280" t="s">
        <v>1084</v>
      </c>
      <c r="G151" s="281" t="s">
        <v>119</v>
      </c>
      <c r="H151" s="282">
        <v>40.634999999999998</v>
      </c>
      <c r="I151" s="283"/>
      <c r="J151" s="284">
        <f>ROUND(I151*H151,2)</f>
        <v>0</v>
      </c>
      <c r="K151" s="280" t="s">
        <v>220</v>
      </c>
      <c r="L151" s="285"/>
      <c r="M151" s="286" t="s">
        <v>21</v>
      </c>
      <c r="N151" s="287" t="s">
        <v>45</v>
      </c>
      <c r="O151" s="87"/>
      <c r="P151" s="225">
        <f>O151*H151</f>
        <v>0</v>
      </c>
      <c r="Q151" s="225">
        <v>0.00059999999999999995</v>
      </c>
      <c r="R151" s="225">
        <f>Q151*H151</f>
        <v>0.024380999999999996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271</v>
      </c>
      <c r="AT151" s="227" t="s">
        <v>278</v>
      </c>
      <c r="AU151" s="227" t="s">
        <v>84</v>
      </c>
      <c r="AY151" s="20" t="s">
        <v>215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82</v>
      </c>
      <c r="BK151" s="228">
        <f>ROUND(I151*H151,2)</f>
        <v>0</v>
      </c>
      <c r="BL151" s="20" t="s">
        <v>221</v>
      </c>
      <c r="BM151" s="227" t="s">
        <v>1085</v>
      </c>
    </row>
    <row r="152" s="13" customFormat="1">
      <c r="A152" s="13"/>
      <c r="B152" s="234"/>
      <c r="C152" s="235"/>
      <c r="D152" s="236" t="s">
        <v>173</v>
      </c>
      <c r="E152" s="237" t="s">
        <v>21</v>
      </c>
      <c r="F152" s="238" t="s">
        <v>1086</v>
      </c>
      <c r="G152" s="235"/>
      <c r="H152" s="239">
        <v>40.634999999999998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173</v>
      </c>
      <c r="AU152" s="245" t="s">
        <v>84</v>
      </c>
      <c r="AV152" s="13" t="s">
        <v>84</v>
      </c>
      <c r="AW152" s="13" t="s">
        <v>35</v>
      </c>
      <c r="AX152" s="13" t="s">
        <v>82</v>
      </c>
      <c r="AY152" s="245" t="s">
        <v>215</v>
      </c>
    </row>
    <row r="153" s="2" customFormat="1" ht="24.15" customHeight="1">
      <c r="A153" s="41"/>
      <c r="B153" s="42"/>
      <c r="C153" s="278" t="s">
        <v>302</v>
      </c>
      <c r="D153" s="278" t="s">
        <v>278</v>
      </c>
      <c r="E153" s="279" t="s">
        <v>421</v>
      </c>
      <c r="F153" s="280" t="s">
        <v>422</v>
      </c>
      <c r="G153" s="281" t="s">
        <v>119</v>
      </c>
      <c r="H153" s="282">
        <v>1.7849999999999999</v>
      </c>
      <c r="I153" s="283"/>
      <c r="J153" s="284">
        <f>ROUND(I153*H153,2)</f>
        <v>0</v>
      </c>
      <c r="K153" s="280" t="s">
        <v>220</v>
      </c>
      <c r="L153" s="285"/>
      <c r="M153" s="286" t="s">
        <v>21</v>
      </c>
      <c r="N153" s="287" t="s">
        <v>45</v>
      </c>
      <c r="O153" s="87"/>
      <c r="P153" s="225">
        <f>O153*H153</f>
        <v>0</v>
      </c>
      <c r="Q153" s="225">
        <v>0.00022000000000000001</v>
      </c>
      <c r="R153" s="225">
        <f>Q153*H153</f>
        <v>0.0003927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271</v>
      </c>
      <c r="AT153" s="227" t="s">
        <v>278</v>
      </c>
      <c r="AU153" s="227" t="s">
        <v>84</v>
      </c>
      <c r="AY153" s="20" t="s">
        <v>215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82</v>
      </c>
      <c r="BK153" s="228">
        <f>ROUND(I153*H153,2)</f>
        <v>0</v>
      </c>
      <c r="BL153" s="20" t="s">
        <v>221</v>
      </c>
      <c r="BM153" s="227" t="s">
        <v>1087</v>
      </c>
    </row>
    <row r="154" s="13" customFormat="1">
      <c r="A154" s="13"/>
      <c r="B154" s="234"/>
      <c r="C154" s="235"/>
      <c r="D154" s="236" t="s">
        <v>173</v>
      </c>
      <c r="E154" s="237" t="s">
        <v>21</v>
      </c>
      <c r="F154" s="238" t="s">
        <v>1088</v>
      </c>
      <c r="G154" s="235"/>
      <c r="H154" s="239">
        <v>1.7849999999999999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173</v>
      </c>
      <c r="AU154" s="245" t="s">
        <v>84</v>
      </c>
      <c r="AV154" s="13" t="s">
        <v>84</v>
      </c>
      <c r="AW154" s="13" t="s">
        <v>35</v>
      </c>
      <c r="AX154" s="13" t="s">
        <v>82</v>
      </c>
      <c r="AY154" s="245" t="s">
        <v>215</v>
      </c>
    </row>
    <row r="155" s="2" customFormat="1" ht="24.15" customHeight="1">
      <c r="A155" s="41"/>
      <c r="B155" s="42"/>
      <c r="C155" s="216" t="s">
        <v>307</v>
      </c>
      <c r="D155" s="216" t="s">
        <v>217</v>
      </c>
      <c r="E155" s="217" t="s">
        <v>426</v>
      </c>
      <c r="F155" s="218" t="s">
        <v>427</v>
      </c>
      <c r="G155" s="219" t="s">
        <v>119</v>
      </c>
      <c r="H155" s="220">
        <v>2.3999999999999999</v>
      </c>
      <c r="I155" s="221"/>
      <c r="J155" s="222">
        <f>ROUND(I155*H155,2)</f>
        <v>0</v>
      </c>
      <c r="K155" s="218" t="s">
        <v>220</v>
      </c>
      <c r="L155" s="47"/>
      <c r="M155" s="223" t="s">
        <v>21</v>
      </c>
      <c r="N155" s="224" t="s">
        <v>45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221</v>
      </c>
      <c r="AT155" s="227" t="s">
        <v>217</v>
      </c>
      <c r="AU155" s="227" t="s">
        <v>84</v>
      </c>
      <c r="AY155" s="20" t="s">
        <v>215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82</v>
      </c>
      <c r="BK155" s="228">
        <f>ROUND(I155*H155,2)</f>
        <v>0</v>
      </c>
      <c r="BL155" s="20" t="s">
        <v>221</v>
      </c>
      <c r="BM155" s="227" t="s">
        <v>1089</v>
      </c>
    </row>
    <row r="156" s="2" customFormat="1">
      <c r="A156" s="41"/>
      <c r="B156" s="42"/>
      <c r="C156" s="43"/>
      <c r="D156" s="229" t="s">
        <v>223</v>
      </c>
      <c r="E156" s="43"/>
      <c r="F156" s="230" t="s">
        <v>429</v>
      </c>
      <c r="G156" s="43"/>
      <c r="H156" s="43"/>
      <c r="I156" s="231"/>
      <c r="J156" s="43"/>
      <c r="K156" s="43"/>
      <c r="L156" s="47"/>
      <c r="M156" s="232"/>
      <c r="N156" s="233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223</v>
      </c>
      <c r="AU156" s="20" t="s">
        <v>84</v>
      </c>
    </row>
    <row r="157" s="13" customFormat="1">
      <c r="A157" s="13"/>
      <c r="B157" s="234"/>
      <c r="C157" s="235"/>
      <c r="D157" s="236" t="s">
        <v>173</v>
      </c>
      <c r="E157" s="237" t="s">
        <v>21</v>
      </c>
      <c r="F157" s="238" t="s">
        <v>1090</v>
      </c>
      <c r="G157" s="235"/>
      <c r="H157" s="239">
        <v>2.3999999999999999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173</v>
      </c>
      <c r="AU157" s="245" t="s">
        <v>84</v>
      </c>
      <c r="AV157" s="13" t="s">
        <v>84</v>
      </c>
      <c r="AW157" s="13" t="s">
        <v>35</v>
      </c>
      <c r="AX157" s="13" t="s">
        <v>82</v>
      </c>
      <c r="AY157" s="245" t="s">
        <v>215</v>
      </c>
    </row>
    <row r="158" s="2" customFormat="1" ht="24.15" customHeight="1">
      <c r="A158" s="41"/>
      <c r="B158" s="42"/>
      <c r="C158" s="278" t="s">
        <v>8</v>
      </c>
      <c r="D158" s="278" t="s">
        <v>278</v>
      </c>
      <c r="E158" s="279" t="s">
        <v>432</v>
      </c>
      <c r="F158" s="280" t="s">
        <v>433</v>
      </c>
      <c r="G158" s="281" t="s">
        <v>119</v>
      </c>
      <c r="H158" s="282">
        <v>2.6459999999999999</v>
      </c>
      <c r="I158" s="283"/>
      <c r="J158" s="284">
        <f>ROUND(I158*H158,2)</f>
        <v>0</v>
      </c>
      <c r="K158" s="280" t="s">
        <v>220</v>
      </c>
      <c r="L158" s="285"/>
      <c r="M158" s="286" t="s">
        <v>21</v>
      </c>
      <c r="N158" s="287" t="s">
        <v>45</v>
      </c>
      <c r="O158" s="87"/>
      <c r="P158" s="225">
        <f>O158*H158</f>
        <v>0</v>
      </c>
      <c r="Q158" s="225">
        <v>0.00010000000000000001</v>
      </c>
      <c r="R158" s="225">
        <f>Q158*H158</f>
        <v>0.00026459999999999998</v>
      </c>
      <c r="S158" s="225">
        <v>0</v>
      </c>
      <c r="T158" s="22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271</v>
      </c>
      <c r="AT158" s="227" t="s">
        <v>278</v>
      </c>
      <c r="AU158" s="227" t="s">
        <v>84</v>
      </c>
      <c r="AY158" s="20" t="s">
        <v>215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82</v>
      </c>
      <c r="BK158" s="228">
        <f>ROUND(I158*H158,2)</f>
        <v>0</v>
      </c>
      <c r="BL158" s="20" t="s">
        <v>221</v>
      </c>
      <c r="BM158" s="227" t="s">
        <v>1091</v>
      </c>
    </row>
    <row r="159" s="13" customFormat="1">
      <c r="A159" s="13"/>
      <c r="B159" s="234"/>
      <c r="C159" s="235"/>
      <c r="D159" s="236" t="s">
        <v>173</v>
      </c>
      <c r="E159" s="237" t="s">
        <v>21</v>
      </c>
      <c r="F159" s="238" t="s">
        <v>1092</v>
      </c>
      <c r="G159" s="235"/>
      <c r="H159" s="239">
        <v>2.52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173</v>
      </c>
      <c r="AU159" s="245" t="s">
        <v>84</v>
      </c>
      <c r="AV159" s="13" t="s">
        <v>84</v>
      </c>
      <c r="AW159" s="13" t="s">
        <v>35</v>
      </c>
      <c r="AX159" s="13" t="s">
        <v>82</v>
      </c>
      <c r="AY159" s="245" t="s">
        <v>215</v>
      </c>
    </row>
    <row r="160" s="13" customFormat="1">
      <c r="A160" s="13"/>
      <c r="B160" s="234"/>
      <c r="C160" s="235"/>
      <c r="D160" s="236" t="s">
        <v>173</v>
      </c>
      <c r="E160" s="235"/>
      <c r="F160" s="238" t="s">
        <v>1093</v>
      </c>
      <c r="G160" s="235"/>
      <c r="H160" s="239">
        <v>2.6459999999999999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173</v>
      </c>
      <c r="AU160" s="245" t="s">
        <v>84</v>
      </c>
      <c r="AV160" s="13" t="s">
        <v>84</v>
      </c>
      <c r="AW160" s="13" t="s">
        <v>4</v>
      </c>
      <c r="AX160" s="13" t="s">
        <v>82</v>
      </c>
      <c r="AY160" s="245" t="s">
        <v>215</v>
      </c>
    </row>
    <row r="161" s="2" customFormat="1" ht="37.8" customHeight="1">
      <c r="A161" s="41"/>
      <c r="B161" s="42"/>
      <c r="C161" s="216" t="s">
        <v>318</v>
      </c>
      <c r="D161" s="216" t="s">
        <v>217</v>
      </c>
      <c r="E161" s="217" t="s">
        <v>438</v>
      </c>
      <c r="F161" s="218" t="s">
        <v>439</v>
      </c>
      <c r="G161" s="219" t="s">
        <v>108</v>
      </c>
      <c r="H161" s="220">
        <v>32.451999999999998</v>
      </c>
      <c r="I161" s="221"/>
      <c r="J161" s="222">
        <f>ROUND(I161*H161,2)</f>
        <v>0</v>
      </c>
      <c r="K161" s="218" t="s">
        <v>220</v>
      </c>
      <c r="L161" s="47"/>
      <c r="M161" s="223" t="s">
        <v>21</v>
      </c>
      <c r="N161" s="224" t="s">
        <v>45</v>
      </c>
      <c r="O161" s="87"/>
      <c r="P161" s="225">
        <f>O161*H161</f>
        <v>0</v>
      </c>
      <c r="Q161" s="225">
        <v>0.01146</v>
      </c>
      <c r="R161" s="225">
        <f>Q161*H161</f>
        <v>0.37189991999999999</v>
      </c>
      <c r="S161" s="225">
        <v>0</v>
      </c>
      <c r="T161" s="226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7" t="s">
        <v>221</v>
      </c>
      <c r="AT161" s="227" t="s">
        <v>217</v>
      </c>
      <c r="AU161" s="227" t="s">
        <v>84</v>
      </c>
      <c r="AY161" s="20" t="s">
        <v>215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82</v>
      </c>
      <c r="BK161" s="228">
        <f>ROUND(I161*H161,2)</f>
        <v>0</v>
      </c>
      <c r="BL161" s="20" t="s">
        <v>221</v>
      </c>
      <c r="BM161" s="227" t="s">
        <v>1094</v>
      </c>
    </row>
    <row r="162" s="2" customFormat="1">
      <c r="A162" s="41"/>
      <c r="B162" s="42"/>
      <c r="C162" s="43"/>
      <c r="D162" s="229" t="s">
        <v>223</v>
      </c>
      <c r="E162" s="43"/>
      <c r="F162" s="230" t="s">
        <v>441</v>
      </c>
      <c r="G162" s="43"/>
      <c r="H162" s="43"/>
      <c r="I162" s="231"/>
      <c r="J162" s="43"/>
      <c r="K162" s="43"/>
      <c r="L162" s="47"/>
      <c r="M162" s="232"/>
      <c r="N162" s="233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223</v>
      </c>
      <c r="AU162" s="20" t="s">
        <v>84</v>
      </c>
    </row>
    <row r="163" s="13" customFormat="1">
      <c r="A163" s="13"/>
      <c r="B163" s="234"/>
      <c r="C163" s="235"/>
      <c r="D163" s="236" t="s">
        <v>173</v>
      </c>
      <c r="E163" s="237" t="s">
        <v>21</v>
      </c>
      <c r="F163" s="238" t="s">
        <v>1095</v>
      </c>
      <c r="G163" s="235"/>
      <c r="H163" s="239">
        <v>32.895000000000003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173</v>
      </c>
      <c r="AU163" s="245" t="s">
        <v>84</v>
      </c>
      <c r="AV163" s="13" t="s">
        <v>84</v>
      </c>
      <c r="AW163" s="13" t="s">
        <v>35</v>
      </c>
      <c r="AX163" s="13" t="s">
        <v>74</v>
      </c>
      <c r="AY163" s="245" t="s">
        <v>215</v>
      </c>
    </row>
    <row r="164" s="13" customFormat="1">
      <c r="A164" s="13"/>
      <c r="B164" s="234"/>
      <c r="C164" s="235"/>
      <c r="D164" s="236" t="s">
        <v>173</v>
      </c>
      <c r="E164" s="237" t="s">
        <v>21</v>
      </c>
      <c r="F164" s="238" t="s">
        <v>1096</v>
      </c>
      <c r="G164" s="235"/>
      <c r="H164" s="239">
        <v>-0.315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173</v>
      </c>
      <c r="AU164" s="245" t="s">
        <v>84</v>
      </c>
      <c r="AV164" s="13" t="s">
        <v>84</v>
      </c>
      <c r="AW164" s="13" t="s">
        <v>35</v>
      </c>
      <c r="AX164" s="13" t="s">
        <v>74</v>
      </c>
      <c r="AY164" s="245" t="s">
        <v>215</v>
      </c>
    </row>
    <row r="165" s="13" customFormat="1">
      <c r="A165" s="13"/>
      <c r="B165" s="234"/>
      <c r="C165" s="235"/>
      <c r="D165" s="236" t="s">
        <v>173</v>
      </c>
      <c r="E165" s="237" t="s">
        <v>21</v>
      </c>
      <c r="F165" s="238" t="s">
        <v>1097</v>
      </c>
      <c r="G165" s="235"/>
      <c r="H165" s="239">
        <v>-0.128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173</v>
      </c>
      <c r="AU165" s="245" t="s">
        <v>84</v>
      </c>
      <c r="AV165" s="13" t="s">
        <v>84</v>
      </c>
      <c r="AW165" s="13" t="s">
        <v>35</v>
      </c>
      <c r="AX165" s="13" t="s">
        <v>74</v>
      </c>
      <c r="AY165" s="245" t="s">
        <v>215</v>
      </c>
    </row>
    <row r="166" s="14" customFormat="1">
      <c r="A166" s="14"/>
      <c r="B166" s="246"/>
      <c r="C166" s="247"/>
      <c r="D166" s="236" t="s">
        <v>173</v>
      </c>
      <c r="E166" s="248" t="s">
        <v>138</v>
      </c>
      <c r="F166" s="249" t="s">
        <v>226</v>
      </c>
      <c r="G166" s="247"/>
      <c r="H166" s="250">
        <v>32.451999999999998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173</v>
      </c>
      <c r="AU166" s="256" t="s">
        <v>84</v>
      </c>
      <c r="AV166" s="14" t="s">
        <v>120</v>
      </c>
      <c r="AW166" s="14" t="s">
        <v>35</v>
      </c>
      <c r="AX166" s="14" t="s">
        <v>74</v>
      </c>
      <c r="AY166" s="256" t="s">
        <v>215</v>
      </c>
    </row>
    <row r="167" s="15" customFormat="1">
      <c r="A167" s="15"/>
      <c r="B167" s="257"/>
      <c r="C167" s="258"/>
      <c r="D167" s="236" t="s">
        <v>173</v>
      </c>
      <c r="E167" s="259" t="s">
        <v>21</v>
      </c>
      <c r="F167" s="260" t="s">
        <v>227</v>
      </c>
      <c r="G167" s="258"/>
      <c r="H167" s="261">
        <v>32.451999999999998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173</v>
      </c>
      <c r="AU167" s="267" t="s">
        <v>84</v>
      </c>
      <c r="AV167" s="15" t="s">
        <v>221</v>
      </c>
      <c r="AW167" s="15" t="s">
        <v>35</v>
      </c>
      <c r="AX167" s="15" t="s">
        <v>82</v>
      </c>
      <c r="AY167" s="267" t="s">
        <v>215</v>
      </c>
    </row>
    <row r="168" s="2" customFormat="1" ht="37.8" customHeight="1">
      <c r="A168" s="41"/>
      <c r="B168" s="42"/>
      <c r="C168" s="216" t="s">
        <v>324</v>
      </c>
      <c r="D168" s="216" t="s">
        <v>217</v>
      </c>
      <c r="E168" s="217" t="s">
        <v>445</v>
      </c>
      <c r="F168" s="218" t="s">
        <v>446</v>
      </c>
      <c r="G168" s="219" t="s">
        <v>108</v>
      </c>
      <c r="H168" s="220">
        <v>39.746000000000002</v>
      </c>
      <c r="I168" s="221"/>
      <c r="J168" s="222">
        <f>ROUND(I168*H168,2)</f>
        <v>0</v>
      </c>
      <c r="K168" s="218" t="s">
        <v>220</v>
      </c>
      <c r="L168" s="47"/>
      <c r="M168" s="223" t="s">
        <v>21</v>
      </c>
      <c r="N168" s="224" t="s">
        <v>45</v>
      </c>
      <c r="O168" s="87"/>
      <c r="P168" s="225">
        <f>O168*H168</f>
        <v>0</v>
      </c>
      <c r="Q168" s="225">
        <v>0.0029499999999999999</v>
      </c>
      <c r="R168" s="225">
        <f>Q168*H168</f>
        <v>0.1172507</v>
      </c>
      <c r="S168" s="225">
        <v>0</v>
      </c>
      <c r="T168" s="22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7" t="s">
        <v>221</v>
      </c>
      <c r="AT168" s="227" t="s">
        <v>217</v>
      </c>
      <c r="AU168" s="227" t="s">
        <v>84</v>
      </c>
      <c r="AY168" s="20" t="s">
        <v>215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82</v>
      </c>
      <c r="BK168" s="228">
        <f>ROUND(I168*H168,2)</f>
        <v>0</v>
      </c>
      <c r="BL168" s="20" t="s">
        <v>221</v>
      </c>
      <c r="BM168" s="227" t="s">
        <v>1098</v>
      </c>
    </row>
    <row r="169" s="2" customFormat="1">
      <c r="A169" s="41"/>
      <c r="B169" s="42"/>
      <c r="C169" s="43"/>
      <c r="D169" s="229" t="s">
        <v>223</v>
      </c>
      <c r="E169" s="43"/>
      <c r="F169" s="230" t="s">
        <v>448</v>
      </c>
      <c r="G169" s="43"/>
      <c r="H169" s="43"/>
      <c r="I169" s="231"/>
      <c r="J169" s="43"/>
      <c r="K169" s="43"/>
      <c r="L169" s="47"/>
      <c r="M169" s="232"/>
      <c r="N169" s="233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223</v>
      </c>
      <c r="AU169" s="20" t="s">
        <v>84</v>
      </c>
    </row>
    <row r="170" s="16" customFormat="1">
      <c r="A170" s="16"/>
      <c r="B170" s="268"/>
      <c r="C170" s="269"/>
      <c r="D170" s="236" t="s">
        <v>173</v>
      </c>
      <c r="E170" s="270" t="s">
        <v>21</v>
      </c>
      <c r="F170" s="271" t="s">
        <v>449</v>
      </c>
      <c r="G170" s="269"/>
      <c r="H170" s="270" t="s">
        <v>21</v>
      </c>
      <c r="I170" s="272"/>
      <c r="J170" s="269"/>
      <c r="K170" s="269"/>
      <c r="L170" s="273"/>
      <c r="M170" s="274"/>
      <c r="N170" s="275"/>
      <c r="O170" s="275"/>
      <c r="P170" s="275"/>
      <c r="Q170" s="275"/>
      <c r="R170" s="275"/>
      <c r="S170" s="275"/>
      <c r="T170" s="27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7" t="s">
        <v>173</v>
      </c>
      <c r="AU170" s="277" t="s">
        <v>84</v>
      </c>
      <c r="AV170" s="16" t="s">
        <v>82</v>
      </c>
      <c r="AW170" s="16" t="s">
        <v>35</v>
      </c>
      <c r="AX170" s="16" t="s">
        <v>74</v>
      </c>
      <c r="AY170" s="277" t="s">
        <v>215</v>
      </c>
    </row>
    <row r="171" s="13" customFormat="1">
      <c r="A171" s="13"/>
      <c r="B171" s="234"/>
      <c r="C171" s="235"/>
      <c r="D171" s="236" t="s">
        <v>173</v>
      </c>
      <c r="E171" s="237" t="s">
        <v>21</v>
      </c>
      <c r="F171" s="238" t="s">
        <v>121</v>
      </c>
      <c r="G171" s="235"/>
      <c r="H171" s="239">
        <v>21.565999999999999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173</v>
      </c>
      <c r="AU171" s="245" t="s">
        <v>84</v>
      </c>
      <c r="AV171" s="13" t="s">
        <v>84</v>
      </c>
      <c r="AW171" s="13" t="s">
        <v>35</v>
      </c>
      <c r="AX171" s="13" t="s">
        <v>74</v>
      </c>
      <c r="AY171" s="245" t="s">
        <v>215</v>
      </c>
    </row>
    <row r="172" s="14" customFormat="1">
      <c r="A172" s="14"/>
      <c r="B172" s="246"/>
      <c r="C172" s="247"/>
      <c r="D172" s="236" t="s">
        <v>173</v>
      </c>
      <c r="E172" s="248" t="s">
        <v>21</v>
      </c>
      <c r="F172" s="249" t="s">
        <v>226</v>
      </c>
      <c r="G172" s="247"/>
      <c r="H172" s="250">
        <v>21.565999999999999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173</v>
      </c>
      <c r="AU172" s="256" t="s">
        <v>84</v>
      </c>
      <c r="AV172" s="14" t="s">
        <v>120</v>
      </c>
      <c r="AW172" s="14" t="s">
        <v>35</v>
      </c>
      <c r="AX172" s="14" t="s">
        <v>74</v>
      </c>
      <c r="AY172" s="256" t="s">
        <v>215</v>
      </c>
    </row>
    <row r="173" s="13" customFormat="1">
      <c r="A173" s="13"/>
      <c r="B173" s="234"/>
      <c r="C173" s="235"/>
      <c r="D173" s="236" t="s">
        <v>173</v>
      </c>
      <c r="E173" s="237" t="s">
        <v>21</v>
      </c>
      <c r="F173" s="238" t="s">
        <v>1099</v>
      </c>
      <c r="G173" s="235"/>
      <c r="H173" s="239">
        <v>17.414999999999999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173</v>
      </c>
      <c r="AU173" s="245" t="s">
        <v>84</v>
      </c>
      <c r="AV173" s="13" t="s">
        <v>84</v>
      </c>
      <c r="AW173" s="13" t="s">
        <v>35</v>
      </c>
      <c r="AX173" s="13" t="s">
        <v>74</v>
      </c>
      <c r="AY173" s="245" t="s">
        <v>215</v>
      </c>
    </row>
    <row r="174" s="13" customFormat="1">
      <c r="A174" s="13"/>
      <c r="B174" s="234"/>
      <c r="C174" s="235"/>
      <c r="D174" s="236" t="s">
        <v>173</v>
      </c>
      <c r="E174" s="237" t="s">
        <v>21</v>
      </c>
      <c r="F174" s="238" t="s">
        <v>1100</v>
      </c>
      <c r="G174" s="235"/>
      <c r="H174" s="239">
        <v>0.27900000000000003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173</v>
      </c>
      <c r="AU174" s="245" t="s">
        <v>84</v>
      </c>
      <c r="AV174" s="13" t="s">
        <v>84</v>
      </c>
      <c r="AW174" s="13" t="s">
        <v>35</v>
      </c>
      <c r="AX174" s="13" t="s">
        <v>74</v>
      </c>
      <c r="AY174" s="245" t="s">
        <v>215</v>
      </c>
    </row>
    <row r="175" s="13" customFormat="1">
      <c r="A175" s="13"/>
      <c r="B175" s="234"/>
      <c r="C175" s="235"/>
      <c r="D175" s="236" t="s">
        <v>173</v>
      </c>
      <c r="E175" s="237" t="s">
        <v>21</v>
      </c>
      <c r="F175" s="238" t="s">
        <v>1101</v>
      </c>
      <c r="G175" s="235"/>
      <c r="H175" s="239">
        <v>0.48599999999999999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173</v>
      </c>
      <c r="AU175" s="245" t="s">
        <v>84</v>
      </c>
      <c r="AV175" s="13" t="s">
        <v>84</v>
      </c>
      <c r="AW175" s="13" t="s">
        <v>35</v>
      </c>
      <c r="AX175" s="13" t="s">
        <v>74</v>
      </c>
      <c r="AY175" s="245" t="s">
        <v>215</v>
      </c>
    </row>
    <row r="176" s="14" customFormat="1">
      <c r="A176" s="14"/>
      <c r="B176" s="246"/>
      <c r="C176" s="247"/>
      <c r="D176" s="236" t="s">
        <v>173</v>
      </c>
      <c r="E176" s="248" t="s">
        <v>135</v>
      </c>
      <c r="F176" s="249" t="s">
        <v>226</v>
      </c>
      <c r="G176" s="247"/>
      <c r="H176" s="250">
        <v>18.18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173</v>
      </c>
      <c r="AU176" s="256" t="s">
        <v>84</v>
      </c>
      <c r="AV176" s="14" t="s">
        <v>120</v>
      </c>
      <c r="AW176" s="14" t="s">
        <v>35</v>
      </c>
      <c r="AX176" s="14" t="s">
        <v>74</v>
      </c>
      <c r="AY176" s="256" t="s">
        <v>215</v>
      </c>
    </row>
    <row r="177" s="15" customFormat="1">
      <c r="A177" s="15"/>
      <c r="B177" s="257"/>
      <c r="C177" s="258"/>
      <c r="D177" s="236" t="s">
        <v>173</v>
      </c>
      <c r="E177" s="259" t="s">
        <v>21</v>
      </c>
      <c r="F177" s="260" t="s">
        <v>227</v>
      </c>
      <c r="G177" s="258"/>
      <c r="H177" s="261">
        <v>39.746000000000002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173</v>
      </c>
      <c r="AU177" s="267" t="s">
        <v>84</v>
      </c>
      <c r="AV177" s="15" t="s">
        <v>221</v>
      </c>
      <c r="AW177" s="15" t="s">
        <v>35</v>
      </c>
      <c r="AX177" s="15" t="s">
        <v>82</v>
      </c>
      <c r="AY177" s="267" t="s">
        <v>215</v>
      </c>
    </row>
    <row r="178" s="2" customFormat="1" ht="37.8" customHeight="1">
      <c r="A178" s="41"/>
      <c r="B178" s="42"/>
      <c r="C178" s="216" t="s">
        <v>329</v>
      </c>
      <c r="D178" s="216" t="s">
        <v>217</v>
      </c>
      <c r="E178" s="217" t="s">
        <v>453</v>
      </c>
      <c r="F178" s="218" t="s">
        <v>454</v>
      </c>
      <c r="G178" s="219" t="s">
        <v>108</v>
      </c>
      <c r="H178" s="220">
        <v>54.347000000000001</v>
      </c>
      <c r="I178" s="221"/>
      <c r="J178" s="222">
        <f>ROUND(I178*H178,2)</f>
        <v>0</v>
      </c>
      <c r="K178" s="218" t="s">
        <v>220</v>
      </c>
      <c r="L178" s="47"/>
      <c r="M178" s="223" t="s">
        <v>21</v>
      </c>
      <c r="N178" s="224" t="s">
        <v>45</v>
      </c>
      <c r="O178" s="87"/>
      <c r="P178" s="225">
        <f>O178*H178</f>
        <v>0</v>
      </c>
      <c r="Q178" s="225">
        <v>0</v>
      </c>
      <c r="R178" s="225">
        <f>Q178*H178</f>
        <v>0</v>
      </c>
      <c r="S178" s="225">
        <v>1.0000000000000001E-05</v>
      </c>
      <c r="T178" s="226">
        <f>S178*H178</f>
        <v>0.00054347000000000011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7" t="s">
        <v>221</v>
      </c>
      <c r="AT178" s="227" t="s">
        <v>217</v>
      </c>
      <c r="AU178" s="227" t="s">
        <v>84</v>
      </c>
      <c r="AY178" s="20" t="s">
        <v>215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82</v>
      </c>
      <c r="BK178" s="228">
        <f>ROUND(I178*H178,2)</f>
        <v>0</v>
      </c>
      <c r="BL178" s="20" t="s">
        <v>221</v>
      </c>
      <c r="BM178" s="227" t="s">
        <v>1102</v>
      </c>
    </row>
    <row r="179" s="2" customFormat="1">
      <c r="A179" s="41"/>
      <c r="B179" s="42"/>
      <c r="C179" s="43"/>
      <c r="D179" s="229" t="s">
        <v>223</v>
      </c>
      <c r="E179" s="43"/>
      <c r="F179" s="230" t="s">
        <v>456</v>
      </c>
      <c r="G179" s="43"/>
      <c r="H179" s="43"/>
      <c r="I179" s="231"/>
      <c r="J179" s="43"/>
      <c r="K179" s="43"/>
      <c r="L179" s="47"/>
      <c r="M179" s="232"/>
      <c r="N179" s="23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223</v>
      </c>
      <c r="AU179" s="20" t="s">
        <v>84</v>
      </c>
    </row>
    <row r="180" s="13" customFormat="1">
      <c r="A180" s="13"/>
      <c r="B180" s="234"/>
      <c r="C180" s="235"/>
      <c r="D180" s="236" t="s">
        <v>173</v>
      </c>
      <c r="E180" s="237" t="s">
        <v>21</v>
      </c>
      <c r="F180" s="238" t="s">
        <v>1103</v>
      </c>
      <c r="G180" s="235"/>
      <c r="H180" s="239">
        <v>54.347000000000001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173</v>
      </c>
      <c r="AU180" s="245" t="s">
        <v>84</v>
      </c>
      <c r="AV180" s="13" t="s">
        <v>84</v>
      </c>
      <c r="AW180" s="13" t="s">
        <v>35</v>
      </c>
      <c r="AX180" s="13" t="s">
        <v>82</v>
      </c>
      <c r="AY180" s="245" t="s">
        <v>215</v>
      </c>
    </row>
    <row r="181" s="2" customFormat="1" ht="24.15" customHeight="1">
      <c r="A181" s="41"/>
      <c r="B181" s="42"/>
      <c r="C181" s="216" t="s">
        <v>336</v>
      </c>
      <c r="D181" s="216" t="s">
        <v>217</v>
      </c>
      <c r="E181" s="217" t="s">
        <v>459</v>
      </c>
      <c r="F181" s="218" t="s">
        <v>460</v>
      </c>
      <c r="G181" s="219" t="s">
        <v>108</v>
      </c>
      <c r="H181" s="220">
        <v>32.451999999999998</v>
      </c>
      <c r="I181" s="221"/>
      <c r="J181" s="222">
        <f>ROUND(I181*H181,2)</f>
        <v>0</v>
      </c>
      <c r="K181" s="218" t="s">
        <v>220</v>
      </c>
      <c r="L181" s="47"/>
      <c r="M181" s="223" t="s">
        <v>21</v>
      </c>
      <c r="N181" s="224" t="s">
        <v>45</v>
      </c>
      <c r="O181" s="87"/>
      <c r="P181" s="225">
        <f>O181*H181</f>
        <v>0</v>
      </c>
      <c r="Q181" s="225">
        <v>0.024</v>
      </c>
      <c r="R181" s="225">
        <f>Q181*H181</f>
        <v>0.77884799999999998</v>
      </c>
      <c r="S181" s="225">
        <v>0.024</v>
      </c>
      <c r="T181" s="226">
        <f>S181*H181</f>
        <v>0.77884799999999998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7" t="s">
        <v>221</v>
      </c>
      <c r="AT181" s="227" t="s">
        <v>217</v>
      </c>
      <c r="AU181" s="227" t="s">
        <v>84</v>
      </c>
      <c r="AY181" s="20" t="s">
        <v>215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82</v>
      </c>
      <c r="BK181" s="228">
        <f>ROUND(I181*H181,2)</f>
        <v>0</v>
      </c>
      <c r="BL181" s="20" t="s">
        <v>221</v>
      </c>
      <c r="BM181" s="227" t="s">
        <v>1104</v>
      </c>
    </row>
    <row r="182" s="2" customFormat="1">
      <c r="A182" s="41"/>
      <c r="B182" s="42"/>
      <c r="C182" s="43"/>
      <c r="D182" s="229" t="s">
        <v>223</v>
      </c>
      <c r="E182" s="43"/>
      <c r="F182" s="230" t="s">
        <v>462</v>
      </c>
      <c r="G182" s="43"/>
      <c r="H182" s="43"/>
      <c r="I182" s="231"/>
      <c r="J182" s="43"/>
      <c r="K182" s="43"/>
      <c r="L182" s="47"/>
      <c r="M182" s="232"/>
      <c r="N182" s="23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223</v>
      </c>
      <c r="AU182" s="20" t="s">
        <v>84</v>
      </c>
    </row>
    <row r="183" s="13" customFormat="1">
      <c r="A183" s="13"/>
      <c r="B183" s="234"/>
      <c r="C183" s="235"/>
      <c r="D183" s="236" t="s">
        <v>173</v>
      </c>
      <c r="E183" s="237" t="s">
        <v>21</v>
      </c>
      <c r="F183" s="238" t="s">
        <v>138</v>
      </c>
      <c r="G183" s="235"/>
      <c r="H183" s="239">
        <v>32.451999999999998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173</v>
      </c>
      <c r="AU183" s="245" t="s">
        <v>84</v>
      </c>
      <c r="AV183" s="13" t="s">
        <v>84</v>
      </c>
      <c r="AW183" s="13" t="s">
        <v>35</v>
      </c>
      <c r="AX183" s="13" t="s">
        <v>82</v>
      </c>
      <c r="AY183" s="245" t="s">
        <v>215</v>
      </c>
    </row>
    <row r="184" s="2" customFormat="1" ht="24.15" customHeight="1">
      <c r="A184" s="41"/>
      <c r="B184" s="42"/>
      <c r="C184" s="216" t="s">
        <v>341</v>
      </c>
      <c r="D184" s="216" t="s">
        <v>217</v>
      </c>
      <c r="E184" s="217" t="s">
        <v>475</v>
      </c>
      <c r="F184" s="218" t="s">
        <v>476</v>
      </c>
      <c r="G184" s="219" t="s">
        <v>108</v>
      </c>
      <c r="H184" s="220">
        <v>0.60499999999999998</v>
      </c>
      <c r="I184" s="221"/>
      <c r="J184" s="222">
        <f>ROUND(I184*H184,2)</f>
        <v>0</v>
      </c>
      <c r="K184" s="218" t="s">
        <v>21</v>
      </c>
      <c r="L184" s="47"/>
      <c r="M184" s="223" t="s">
        <v>21</v>
      </c>
      <c r="N184" s="224" t="s">
        <v>45</v>
      </c>
      <c r="O184" s="87"/>
      <c r="P184" s="225">
        <f>O184*H184</f>
        <v>0</v>
      </c>
      <c r="Q184" s="225">
        <v>0.023460000000000002</v>
      </c>
      <c r="R184" s="225">
        <f>Q184*H184</f>
        <v>0.014193300000000001</v>
      </c>
      <c r="S184" s="225">
        <v>0</v>
      </c>
      <c r="T184" s="226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7" t="s">
        <v>221</v>
      </c>
      <c r="AT184" s="227" t="s">
        <v>217</v>
      </c>
      <c r="AU184" s="227" t="s">
        <v>84</v>
      </c>
      <c r="AY184" s="20" t="s">
        <v>215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82</v>
      </c>
      <c r="BK184" s="228">
        <f>ROUND(I184*H184,2)</f>
        <v>0</v>
      </c>
      <c r="BL184" s="20" t="s">
        <v>221</v>
      </c>
      <c r="BM184" s="227" t="s">
        <v>1105</v>
      </c>
    </row>
    <row r="185" s="16" customFormat="1">
      <c r="A185" s="16"/>
      <c r="B185" s="268"/>
      <c r="C185" s="269"/>
      <c r="D185" s="236" t="s">
        <v>173</v>
      </c>
      <c r="E185" s="270" t="s">
        <v>21</v>
      </c>
      <c r="F185" s="271" t="s">
        <v>798</v>
      </c>
      <c r="G185" s="269"/>
      <c r="H185" s="270" t="s">
        <v>21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77" t="s">
        <v>173</v>
      </c>
      <c r="AU185" s="277" t="s">
        <v>84</v>
      </c>
      <c r="AV185" s="16" t="s">
        <v>82</v>
      </c>
      <c r="AW185" s="16" t="s">
        <v>35</v>
      </c>
      <c r="AX185" s="16" t="s">
        <v>74</v>
      </c>
      <c r="AY185" s="277" t="s">
        <v>215</v>
      </c>
    </row>
    <row r="186" s="13" customFormat="1">
      <c r="A186" s="13"/>
      <c r="B186" s="234"/>
      <c r="C186" s="235"/>
      <c r="D186" s="236" t="s">
        <v>173</v>
      </c>
      <c r="E186" s="237" t="s">
        <v>21</v>
      </c>
      <c r="F186" s="238" t="s">
        <v>1106</v>
      </c>
      <c r="G186" s="235"/>
      <c r="H186" s="239">
        <v>0.60499999999999998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173</v>
      </c>
      <c r="AU186" s="245" t="s">
        <v>84</v>
      </c>
      <c r="AV186" s="13" t="s">
        <v>84</v>
      </c>
      <c r="AW186" s="13" t="s">
        <v>35</v>
      </c>
      <c r="AX186" s="13" t="s">
        <v>82</v>
      </c>
      <c r="AY186" s="245" t="s">
        <v>215</v>
      </c>
    </row>
    <row r="187" s="2" customFormat="1" ht="37.8" customHeight="1">
      <c r="A187" s="41"/>
      <c r="B187" s="42"/>
      <c r="C187" s="216" t="s">
        <v>7</v>
      </c>
      <c r="D187" s="216" t="s">
        <v>217</v>
      </c>
      <c r="E187" s="217" t="s">
        <v>481</v>
      </c>
      <c r="F187" s="218" t="s">
        <v>482</v>
      </c>
      <c r="G187" s="219" t="s">
        <v>108</v>
      </c>
      <c r="H187" s="220">
        <v>112.54000000000001</v>
      </c>
      <c r="I187" s="221"/>
      <c r="J187" s="222">
        <f>ROUND(I187*H187,2)</f>
        <v>0</v>
      </c>
      <c r="K187" s="218" t="s">
        <v>220</v>
      </c>
      <c r="L187" s="47"/>
      <c r="M187" s="223" t="s">
        <v>21</v>
      </c>
      <c r="N187" s="224" t="s">
        <v>45</v>
      </c>
      <c r="O187" s="87"/>
      <c r="P187" s="225">
        <f>O187*H187</f>
        <v>0</v>
      </c>
      <c r="Q187" s="225">
        <v>0.0015</v>
      </c>
      <c r="R187" s="225">
        <f>Q187*H187</f>
        <v>0.16881000000000002</v>
      </c>
      <c r="S187" s="225">
        <v>0</v>
      </c>
      <c r="T187" s="226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7" t="s">
        <v>221</v>
      </c>
      <c r="AT187" s="227" t="s">
        <v>217</v>
      </c>
      <c r="AU187" s="227" t="s">
        <v>84</v>
      </c>
      <c r="AY187" s="20" t="s">
        <v>215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82</v>
      </c>
      <c r="BK187" s="228">
        <f>ROUND(I187*H187,2)</f>
        <v>0</v>
      </c>
      <c r="BL187" s="20" t="s">
        <v>221</v>
      </c>
      <c r="BM187" s="227" t="s">
        <v>1107</v>
      </c>
    </row>
    <row r="188" s="2" customFormat="1">
      <c r="A188" s="41"/>
      <c r="B188" s="42"/>
      <c r="C188" s="43"/>
      <c r="D188" s="229" t="s">
        <v>223</v>
      </c>
      <c r="E188" s="43"/>
      <c r="F188" s="230" t="s">
        <v>484</v>
      </c>
      <c r="G188" s="43"/>
      <c r="H188" s="43"/>
      <c r="I188" s="231"/>
      <c r="J188" s="43"/>
      <c r="K188" s="43"/>
      <c r="L188" s="47"/>
      <c r="M188" s="232"/>
      <c r="N188" s="23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223</v>
      </c>
      <c r="AU188" s="20" t="s">
        <v>84</v>
      </c>
    </row>
    <row r="189" s="13" customFormat="1">
      <c r="A189" s="13"/>
      <c r="B189" s="234"/>
      <c r="C189" s="235"/>
      <c r="D189" s="236" t="s">
        <v>173</v>
      </c>
      <c r="E189" s="237" t="s">
        <v>21</v>
      </c>
      <c r="F189" s="238" t="s">
        <v>1108</v>
      </c>
      <c r="G189" s="235"/>
      <c r="H189" s="239">
        <v>112.54000000000001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173</v>
      </c>
      <c r="AU189" s="245" t="s">
        <v>84</v>
      </c>
      <c r="AV189" s="13" t="s">
        <v>84</v>
      </c>
      <c r="AW189" s="13" t="s">
        <v>35</v>
      </c>
      <c r="AX189" s="13" t="s">
        <v>74</v>
      </c>
      <c r="AY189" s="245" t="s">
        <v>215</v>
      </c>
    </row>
    <row r="190" s="14" customFormat="1">
      <c r="A190" s="14"/>
      <c r="B190" s="246"/>
      <c r="C190" s="247"/>
      <c r="D190" s="236" t="s">
        <v>173</v>
      </c>
      <c r="E190" s="248" t="s">
        <v>85</v>
      </c>
      <c r="F190" s="249" t="s">
        <v>226</v>
      </c>
      <c r="G190" s="247"/>
      <c r="H190" s="250">
        <v>112.54000000000001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173</v>
      </c>
      <c r="AU190" s="256" t="s">
        <v>84</v>
      </c>
      <c r="AV190" s="14" t="s">
        <v>120</v>
      </c>
      <c r="AW190" s="14" t="s">
        <v>35</v>
      </c>
      <c r="AX190" s="14" t="s">
        <v>74</v>
      </c>
      <c r="AY190" s="256" t="s">
        <v>215</v>
      </c>
    </row>
    <row r="191" s="15" customFormat="1">
      <c r="A191" s="15"/>
      <c r="B191" s="257"/>
      <c r="C191" s="258"/>
      <c r="D191" s="236" t="s">
        <v>173</v>
      </c>
      <c r="E191" s="259" t="s">
        <v>21</v>
      </c>
      <c r="F191" s="260" t="s">
        <v>227</v>
      </c>
      <c r="G191" s="258"/>
      <c r="H191" s="261">
        <v>112.54000000000001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7" t="s">
        <v>173</v>
      </c>
      <c r="AU191" s="267" t="s">
        <v>84</v>
      </c>
      <c r="AV191" s="15" t="s">
        <v>221</v>
      </c>
      <c r="AW191" s="15" t="s">
        <v>35</v>
      </c>
      <c r="AX191" s="15" t="s">
        <v>82</v>
      </c>
      <c r="AY191" s="267" t="s">
        <v>215</v>
      </c>
    </row>
    <row r="192" s="2" customFormat="1" ht="16.5" customHeight="1">
      <c r="A192" s="41"/>
      <c r="B192" s="42"/>
      <c r="C192" s="278" t="s">
        <v>352</v>
      </c>
      <c r="D192" s="278" t="s">
        <v>278</v>
      </c>
      <c r="E192" s="279" t="s">
        <v>490</v>
      </c>
      <c r="F192" s="280" t="s">
        <v>491</v>
      </c>
      <c r="G192" s="281" t="s">
        <v>108</v>
      </c>
      <c r="H192" s="282">
        <v>118.167</v>
      </c>
      <c r="I192" s="283"/>
      <c r="J192" s="284">
        <f>ROUND(I192*H192,2)</f>
        <v>0</v>
      </c>
      <c r="K192" s="280" t="s">
        <v>220</v>
      </c>
      <c r="L192" s="285"/>
      <c r="M192" s="286" t="s">
        <v>21</v>
      </c>
      <c r="N192" s="287" t="s">
        <v>45</v>
      </c>
      <c r="O192" s="87"/>
      <c r="P192" s="225">
        <f>O192*H192</f>
        <v>0</v>
      </c>
      <c r="Q192" s="225">
        <v>0.108</v>
      </c>
      <c r="R192" s="225">
        <f>Q192*H192</f>
        <v>12.762036</v>
      </c>
      <c r="S192" s="225">
        <v>0</v>
      </c>
      <c r="T192" s="22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7" t="s">
        <v>271</v>
      </c>
      <c r="AT192" s="227" t="s">
        <v>278</v>
      </c>
      <c r="AU192" s="227" t="s">
        <v>84</v>
      </c>
      <c r="AY192" s="20" t="s">
        <v>215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82</v>
      </c>
      <c r="BK192" s="228">
        <f>ROUND(I192*H192,2)</f>
        <v>0</v>
      </c>
      <c r="BL192" s="20" t="s">
        <v>221</v>
      </c>
      <c r="BM192" s="227" t="s">
        <v>1109</v>
      </c>
    </row>
    <row r="193" s="13" customFormat="1">
      <c r="A193" s="13"/>
      <c r="B193" s="234"/>
      <c r="C193" s="235"/>
      <c r="D193" s="236" t="s">
        <v>173</v>
      </c>
      <c r="E193" s="237" t="s">
        <v>21</v>
      </c>
      <c r="F193" s="238" t="s">
        <v>1110</v>
      </c>
      <c r="G193" s="235"/>
      <c r="H193" s="239">
        <v>118.167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173</v>
      </c>
      <c r="AU193" s="245" t="s">
        <v>84</v>
      </c>
      <c r="AV193" s="13" t="s">
        <v>84</v>
      </c>
      <c r="AW193" s="13" t="s">
        <v>35</v>
      </c>
      <c r="AX193" s="13" t="s">
        <v>82</v>
      </c>
      <c r="AY193" s="245" t="s">
        <v>215</v>
      </c>
    </row>
    <row r="194" s="2" customFormat="1" ht="16.5" customHeight="1">
      <c r="A194" s="41"/>
      <c r="B194" s="42"/>
      <c r="C194" s="216" t="s">
        <v>362</v>
      </c>
      <c r="D194" s="216" t="s">
        <v>217</v>
      </c>
      <c r="E194" s="217" t="s">
        <v>495</v>
      </c>
      <c r="F194" s="218" t="s">
        <v>496</v>
      </c>
      <c r="G194" s="219" t="s">
        <v>108</v>
      </c>
      <c r="H194" s="220">
        <v>46.899999999999999</v>
      </c>
      <c r="I194" s="221"/>
      <c r="J194" s="222">
        <f>ROUND(I194*H194,2)</f>
        <v>0</v>
      </c>
      <c r="K194" s="218" t="s">
        <v>21</v>
      </c>
      <c r="L194" s="47"/>
      <c r="M194" s="223" t="s">
        <v>21</v>
      </c>
      <c r="N194" s="224" t="s">
        <v>45</v>
      </c>
      <c r="O194" s="87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7" t="s">
        <v>221</v>
      </c>
      <c r="AT194" s="227" t="s">
        <v>217</v>
      </c>
      <c r="AU194" s="227" t="s">
        <v>84</v>
      </c>
      <c r="AY194" s="20" t="s">
        <v>215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82</v>
      </c>
      <c r="BK194" s="228">
        <f>ROUND(I194*H194,2)</f>
        <v>0</v>
      </c>
      <c r="BL194" s="20" t="s">
        <v>221</v>
      </c>
      <c r="BM194" s="227" t="s">
        <v>1111</v>
      </c>
    </row>
    <row r="195" s="13" customFormat="1">
      <c r="A195" s="13"/>
      <c r="B195" s="234"/>
      <c r="C195" s="235"/>
      <c r="D195" s="236" t="s">
        <v>173</v>
      </c>
      <c r="E195" s="237" t="s">
        <v>21</v>
      </c>
      <c r="F195" s="238" t="s">
        <v>1112</v>
      </c>
      <c r="G195" s="235"/>
      <c r="H195" s="239">
        <v>46.899999999999999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173</v>
      </c>
      <c r="AU195" s="245" t="s">
        <v>84</v>
      </c>
      <c r="AV195" s="13" t="s">
        <v>84</v>
      </c>
      <c r="AW195" s="13" t="s">
        <v>35</v>
      </c>
      <c r="AX195" s="13" t="s">
        <v>82</v>
      </c>
      <c r="AY195" s="245" t="s">
        <v>215</v>
      </c>
    </row>
    <row r="196" s="12" customFormat="1" ht="22.8" customHeight="1">
      <c r="A196" s="12"/>
      <c r="B196" s="200"/>
      <c r="C196" s="201"/>
      <c r="D196" s="202" t="s">
        <v>73</v>
      </c>
      <c r="E196" s="214" t="s">
        <v>277</v>
      </c>
      <c r="F196" s="214" t="s">
        <v>521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SUM(P197:P284)</f>
        <v>0</v>
      </c>
      <c r="Q196" s="208"/>
      <c r="R196" s="209">
        <f>SUM(R197:R284)</f>
        <v>0.042138120000000008</v>
      </c>
      <c r="S196" s="208"/>
      <c r="T196" s="210">
        <f>SUM(T197:T284)</f>
        <v>37.847656000000008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82</v>
      </c>
      <c r="AT196" s="212" t="s">
        <v>73</v>
      </c>
      <c r="AU196" s="212" t="s">
        <v>82</v>
      </c>
      <c r="AY196" s="211" t="s">
        <v>215</v>
      </c>
      <c r="BK196" s="213">
        <f>SUM(BK197:BK284)</f>
        <v>0</v>
      </c>
    </row>
    <row r="197" s="2" customFormat="1" ht="24.15" customHeight="1">
      <c r="A197" s="41"/>
      <c r="B197" s="42"/>
      <c r="C197" s="216" t="s">
        <v>368</v>
      </c>
      <c r="D197" s="216" t="s">
        <v>217</v>
      </c>
      <c r="E197" s="217" t="s">
        <v>523</v>
      </c>
      <c r="F197" s="218" t="s">
        <v>524</v>
      </c>
      <c r="G197" s="219" t="s">
        <v>108</v>
      </c>
      <c r="H197" s="220">
        <v>112.54000000000001</v>
      </c>
      <c r="I197" s="221"/>
      <c r="J197" s="222">
        <f>ROUND(I197*H197,2)</f>
        <v>0</v>
      </c>
      <c r="K197" s="218" t="s">
        <v>220</v>
      </c>
      <c r="L197" s="47"/>
      <c r="M197" s="223" t="s">
        <v>21</v>
      </c>
      <c r="N197" s="224" t="s">
        <v>45</v>
      </c>
      <c r="O197" s="87"/>
      <c r="P197" s="225">
        <f>O197*H197</f>
        <v>0</v>
      </c>
      <c r="Q197" s="225">
        <v>0.00036000000000000002</v>
      </c>
      <c r="R197" s="225">
        <f>Q197*H197</f>
        <v>0.040514400000000006</v>
      </c>
      <c r="S197" s="225">
        <v>0</v>
      </c>
      <c r="T197" s="22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7" t="s">
        <v>221</v>
      </c>
      <c r="AT197" s="227" t="s">
        <v>217</v>
      </c>
      <c r="AU197" s="227" t="s">
        <v>84</v>
      </c>
      <c r="AY197" s="20" t="s">
        <v>215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82</v>
      </c>
      <c r="BK197" s="228">
        <f>ROUND(I197*H197,2)</f>
        <v>0</v>
      </c>
      <c r="BL197" s="20" t="s">
        <v>221</v>
      </c>
      <c r="BM197" s="227" t="s">
        <v>1113</v>
      </c>
    </row>
    <row r="198" s="2" customFormat="1">
      <c r="A198" s="41"/>
      <c r="B198" s="42"/>
      <c r="C198" s="43"/>
      <c r="D198" s="229" t="s">
        <v>223</v>
      </c>
      <c r="E198" s="43"/>
      <c r="F198" s="230" t="s">
        <v>526</v>
      </c>
      <c r="G198" s="43"/>
      <c r="H198" s="43"/>
      <c r="I198" s="231"/>
      <c r="J198" s="43"/>
      <c r="K198" s="43"/>
      <c r="L198" s="47"/>
      <c r="M198" s="232"/>
      <c r="N198" s="23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223</v>
      </c>
      <c r="AU198" s="20" t="s">
        <v>84</v>
      </c>
    </row>
    <row r="199" s="13" customFormat="1">
      <c r="A199" s="13"/>
      <c r="B199" s="234"/>
      <c r="C199" s="235"/>
      <c r="D199" s="236" t="s">
        <v>173</v>
      </c>
      <c r="E199" s="237" t="s">
        <v>21</v>
      </c>
      <c r="F199" s="238" t="s">
        <v>85</v>
      </c>
      <c r="G199" s="235"/>
      <c r="H199" s="239">
        <v>112.54000000000001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173</v>
      </c>
      <c r="AU199" s="245" t="s">
        <v>84</v>
      </c>
      <c r="AV199" s="13" t="s">
        <v>84</v>
      </c>
      <c r="AW199" s="13" t="s">
        <v>35</v>
      </c>
      <c r="AX199" s="13" t="s">
        <v>82</v>
      </c>
      <c r="AY199" s="245" t="s">
        <v>215</v>
      </c>
    </row>
    <row r="200" s="2" customFormat="1" ht="24.15" customHeight="1">
      <c r="A200" s="41"/>
      <c r="B200" s="42"/>
      <c r="C200" s="216" t="s">
        <v>373</v>
      </c>
      <c r="D200" s="216" t="s">
        <v>217</v>
      </c>
      <c r="E200" s="217" t="s">
        <v>528</v>
      </c>
      <c r="F200" s="218" t="s">
        <v>529</v>
      </c>
      <c r="G200" s="219" t="s">
        <v>108</v>
      </c>
      <c r="H200" s="220">
        <v>121.78</v>
      </c>
      <c r="I200" s="221"/>
      <c r="J200" s="222">
        <f>ROUND(I200*H200,2)</f>
        <v>0</v>
      </c>
      <c r="K200" s="218" t="s">
        <v>21</v>
      </c>
      <c r="L200" s="47"/>
      <c r="M200" s="223" t="s">
        <v>21</v>
      </c>
      <c r="N200" s="224" t="s">
        <v>45</v>
      </c>
      <c r="O200" s="87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7" t="s">
        <v>221</v>
      </c>
      <c r="AT200" s="227" t="s">
        <v>217</v>
      </c>
      <c r="AU200" s="227" t="s">
        <v>84</v>
      </c>
      <c r="AY200" s="20" t="s">
        <v>215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82</v>
      </c>
      <c r="BK200" s="228">
        <f>ROUND(I200*H200,2)</f>
        <v>0</v>
      </c>
      <c r="BL200" s="20" t="s">
        <v>221</v>
      </c>
      <c r="BM200" s="227" t="s">
        <v>1114</v>
      </c>
    </row>
    <row r="201" s="13" customFormat="1">
      <c r="A201" s="13"/>
      <c r="B201" s="234"/>
      <c r="C201" s="235"/>
      <c r="D201" s="236" t="s">
        <v>173</v>
      </c>
      <c r="E201" s="237" t="s">
        <v>21</v>
      </c>
      <c r="F201" s="238" t="s">
        <v>1115</v>
      </c>
      <c r="G201" s="235"/>
      <c r="H201" s="239">
        <v>121.78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173</v>
      </c>
      <c r="AU201" s="245" t="s">
        <v>84</v>
      </c>
      <c r="AV201" s="13" t="s">
        <v>84</v>
      </c>
      <c r="AW201" s="13" t="s">
        <v>35</v>
      </c>
      <c r="AX201" s="13" t="s">
        <v>82</v>
      </c>
      <c r="AY201" s="245" t="s">
        <v>215</v>
      </c>
    </row>
    <row r="202" s="2" customFormat="1" ht="44.25" customHeight="1">
      <c r="A202" s="41"/>
      <c r="B202" s="42"/>
      <c r="C202" s="216" t="s">
        <v>380</v>
      </c>
      <c r="D202" s="216" t="s">
        <v>217</v>
      </c>
      <c r="E202" s="217" t="s">
        <v>533</v>
      </c>
      <c r="F202" s="218" t="s">
        <v>534</v>
      </c>
      <c r="G202" s="219" t="s">
        <v>108</v>
      </c>
      <c r="H202" s="220">
        <v>279.94999999999999</v>
      </c>
      <c r="I202" s="221"/>
      <c r="J202" s="222">
        <f>ROUND(I202*H202,2)</f>
        <v>0</v>
      </c>
      <c r="K202" s="218" t="s">
        <v>220</v>
      </c>
      <c r="L202" s="47"/>
      <c r="M202" s="223" t="s">
        <v>21</v>
      </c>
      <c r="N202" s="224" t="s">
        <v>45</v>
      </c>
      <c r="O202" s="87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7" t="s">
        <v>221</v>
      </c>
      <c r="AT202" s="227" t="s">
        <v>217</v>
      </c>
      <c r="AU202" s="227" t="s">
        <v>84</v>
      </c>
      <c r="AY202" s="20" t="s">
        <v>215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82</v>
      </c>
      <c r="BK202" s="228">
        <f>ROUND(I202*H202,2)</f>
        <v>0</v>
      </c>
      <c r="BL202" s="20" t="s">
        <v>221</v>
      </c>
      <c r="BM202" s="227" t="s">
        <v>1116</v>
      </c>
    </row>
    <row r="203" s="2" customFormat="1">
      <c r="A203" s="41"/>
      <c r="B203" s="42"/>
      <c r="C203" s="43"/>
      <c r="D203" s="229" t="s">
        <v>223</v>
      </c>
      <c r="E203" s="43"/>
      <c r="F203" s="230" t="s">
        <v>536</v>
      </c>
      <c r="G203" s="43"/>
      <c r="H203" s="43"/>
      <c r="I203" s="231"/>
      <c r="J203" s="43"/>
      <c r="K203" s="43"/>
      <c r="L203" s="47"/>
      <c r="M203" s="232"/>
      <c r="N203" s="233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223</v>
      </c>
      <c r="AU203" s="20" t="s">
        <v>84</v>
      </c>
    </row>
    <row r="204" s="13" customFormat="1">
      <c r="A204" s="13"/>
      <c r="B204" s="234"/>
      <c r="C204" s="235"/>
      <c r="D204" s="236" t="s">
        <v>173</v>
      </c>
      <c r="E204" s="237" t="s">
        <v>21</v>
      </c>
      <c r="F204" s="238" t="s">
        <v>1117</v>
      </c>
      <c r="G204" s="235"/>
      <c r="H204" s="239">
        <v>279.94999999999999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173</v>
      </c>
      <c r="AU204" s="245" t="s">
        <v>84</v>
      </c>
      <c r="AV204" s="13" t="s">
        <v>84</v>
      </c>
      <c r="AW204" s="13" t="s">
        <v>35</v>
      </c>
      <c r="AX204" s="13" t="s">
        <v>74</v>
      </c>
      <c r="AY204" s="245" t="s">
        <v>215</v>
      </c>
    </row>
    <row r="205" s="14" customFormat="1">
      <c r="A205" s="14"/>
      <c r="B205" s="246"/>
      <c r="C205" s="247"/>
      <c r="D205" s="236" t="s">
        <v>173</v>
      </c>
      <c r="E205" s="248" t="s">
        <v>1015</v>
      </c>
      <c r="F205" s="249" t="s">
        <v>226</v>
      </c>
      <c r="G205" s="247"/>
      <c r="H205" s="250">
        <v>279.94999999999999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173</v>
      </c>
      <c r="AU205" s="256" t="s">
        <v>84</v>
      </c>
      <c r="AV205" s="14" t="s">
        <v>120</v>
      </c>
      <c r="AW205" s="14" t="s">
        <v>35</v>
      </c>
      <c r="AX205" s="14" t="s">
        <v>74</v>
      </c>
      <c r="AY205" s="256" t="s">
        <v>215</v>
      </c>
    </row>
    <row r="206" s="15" customFormat="1">
      <c r="A206" s="15"/>
      <c r="B206" s="257"/>
      <c r="C206" s="258"/>
      <c r="D206" s="236" t="s">
        <v>173</v>
      </c>
      <c r="E206" s="259" t="s">
        <v>21</v>
      </c>
      <c r="F206" s="260" t="s">
        <v>227</v>
      </c>
      <c r="G206" s="258"/>
      <c r="H206" s="261">
        <v>279.94999999999999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173</v>
      </c>
      <c r="AU206" s="267" t="s">
        <v>84</v>
      </c>
      <c r="AV206" s="15" t="s">
        <v>221</v>
      </c>
      <c r="AW206" s="15" t="s">
        <v>35</v>
      </c>
      <c r="AX206" s="15" t="s">
        <v>82</v>
      </c>
      <c r="AY206" s="267" t="s">
        <v>215</v>
      </c>
    </row>
    <row r="207" s="2" customFormat="1" ht="49.05" customHeight="1">
      <c r="A207" s="41"/>
      <c r="B207" s="42"/>
      <c r="C207" s="216" t="s">
        <v>386</v>
      </c>
      <c r="D207" s="216" t="s">
        <v>217</v>
      </c>
      <c r="E207" s="217" t="s">
        <v>539</v>
      </c>
      <c r="F207" s="218" t="s">
        <v>540</v>
      </c>
      <c r="G207" s="219" t="s">
        <v>108</v>
      </c>
      <c r="H207" s="220">
        <v>16797</v>
      </c>
      <c r="I207" s="221"/>
      <c r="J207" s="222">
        <f>ROUND(I207*H207,2)</f>
        <v>0</v>
      </c>
      <c r="K207" s="218" t="s">
        <v>220</v>
      </c>
      <c r="L207" s="47"/>
      <c r="M207" s="223" t="s">
        <v>21</v>
      </c>
      <c r="N207" s="224" t="s">
        <v>45</v>
      </c>
      <c r="O207" s="87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7" t="s">
        <v>221</v>
      </c>
      <c r="AT207" s="227" t="s">
        <v>217</v>
      </c>
      <c r="AU207" s="227" t="s">
        <v>84</v>
      </c>
      <c r="AY207" s="20" t="s">
        <v>215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82</v>
      </c>
      <c r="BK207" s="228">
        <f>ROUND(I207*H207,2)</f>
        <v>0</v>
      </c>
      <c r="BL207" s="20" t="s">
        <v>221</v>
      </c>
      <c r="BM207" s="227" t="s">
        <v>1118</v>
      </c>
    </row>
    <row r="208" s="2" customFormat="1">
      <c r="A208" s="41"/>
      <c r="B208" s="42"/>
      <c r="C208" s="43"/>
      <c r="D208" s="229" t="s">
        <v>223</v>
      </c>
      <c r="E208" s="43"/>
      <c r="F208" s="230" t="s">
        <v>542</v>
      </c>
      <c r="G208" s="43"/>
      <c r="H208" s="43"/>
      <c r="I208" s="231"/>
      <c r="J208" s="43"/>
      <c r="K208" s="43"/>
      <c r="L208" s="47"/>
      <c r="M208" s="232"/>
      <c r="N208" s="23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223</v>
      </c>
      <c r="AU208" s="20" t="s">
        <v>84</v>
      </c>
    </row>
    <row r="209" s="13" customFormat="1">
      <c r="A209" s="13"/>
      <c r="B209" s="234"/>
      <c r="C209" s="235"/>
      <c r="D209" s="236" t="s">
        <v>173</v>
      </c>
      <c r="E209" s="237" t="s">
        <v>21</v>
      </c>
      <c r="F209" s="238" t="s">
        <v>1119</v>
      </c>
      <c r="G209" s="235"/>
      <c r="H209" s="239">
        <v>16797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173</v>
      </c>
      <c r="AU209" s="245" t="s">
        <v>84</v>
      </c>
      <c r="AV209" s="13" t="s">
        <v>84</v>
      </c>
      <c r="AW209" s="13" t="s">
        <v>35</v>
      </c>
      <c r="AX209" s="13" t="s">
        <v>82</v>
      </c>
      <c r="AY209" s="245" t="s">
        <v>215</v>
      </c>
    </row>
    <row r="210" s="2" customFormat="1" ht="44.25" customHeight="1">
      <c r="A210" s="41"/>
      <c r="B210" s="42"/>
      <c r="C210" s="216" t="s">
        <v>393</v>
      </c>
      <c r="D210" s="216" t="s">
        <v>217</v>
      </c>
      <c r="E210" s="217" t="s">
        <v>545</v>
      </c>
      <c r="F210" s="218" t="s">
        <v>546</v>
      </c>
      <c r="G210" s="219" t="s">
        <v>108</v>
      </c>
      <c r="H210" s="220">
        <v>279.94999999999999</v>
      </c>
      <c r="I210" s="221"/>
      <c r="J210" s="222">
        <f>ROUND(I210*H210,2)</f>
        <v>0</v>
      </c>
      <c r="K210" s="218" t="s">
        <v>220</v>
      </c>
      <c r="L210" s="47"/>
      <c r="M210" s="223" t="s">
        <v>21</v>
      </c>
      <c r="N210" s="224" t="s">
        <v>45</v>
      </c>
      <c r="O210" s="87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221</v>
      </c>
      <c r="AT210" s="227" t="s">
        <v>217</v>
      </c>
      <c r="AU210" s="227" t="s">
        <v>84</v>
      </c>
      <c r="AY210" s="20" t="s">
        <v>215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82</v>
      </c>
      <c r="BK210" s="228">
        <f>ROUND(I210*H210,2)</f>
        <v>0</v>
      </c>
      <c r="BL210" s="20" t="s">
        <v>221</v>
      </c>
      <c r="BM210" s="227" t="s">
        <v>1120</v>
      </c>
    </row>
    <row r="211" s="2" customFormat="1">
      <c r="A211" s="41"/>
      <c r="B211" s="42"/>
      <c r="C211" s="43"/>
      <c r="D211" s="229" t="s">
        <v>223</v>
      </c>
      <c r="E211" s="43"/>
      <c r="F211" s="230" t="s">
        <v>548</v>
      </c>
      <c r="G211" s="43"/>
      <c r="H211" s="43"/>
      <c r="I211" s="231"/>
      <c r="J211" s="43"/>
      <c r="K211" s="43"/>
      <c r="L211" s="47"/>
      <c r="M211" s="232"/>
      <c r="N211" s="233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223</v>
      </c>
      <c r="AU211" s="20" t="s">
        <v>84</v>
      </c>
    </row>
    <row r="212" s="13" customFormat="1">
      <c r="A212" s="13"/>
      <c r="B212" s="234"/>
      <c r="C212" s="235"/>
      <c r="D212" s="236" t="s">
        <v>173</v>
      </c>
      <c r="E212" s="237" t="s">
        <v>21</v>
      </c>
      <c r="F212" s="238" t="s">
        <v>1015</v>
      </c>
      <c r="G212" s="235"/>
      <c r="H212" s="239">
        <v>279.94999999999999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173</v>
      </c>
      <c r="AU212" s="245" t="s">
        <v>84</v>
      </c>
      <c r="AV212" s="13" t="s">
        <v>84</v>
      </c>
      <c r="AW212" s="13" t="s">
        <v>35</v>
      </c>
      <c r="AX212" s="13" t="s">
        <v>82</v>
      </c>
      <c r="AY212" s="245" t="s">
        <v>215</v>
      </c>
    </row>
    <row r="213" s="2" customFormat="1" ht="24.15" customHeight="1">
      <c r="A213" s="41"/>
      <c r="B213" s="42"/>
      <c r="C213" s="216" t="s">
        <v>399</v>
      </c>
      <c r="D213" s="216" t="s">
        <v>217</v>
      </c>
      <c r="E213" s="217" t="s">
        <v>550</v>
      </c>
      <c r="F213" s="218" t="s">
        <v>551</v>
      </c>
      <c r="G213" s="219" t="s">
        <v>108</v>
      </c>
      <c r="H213" s="220">
        <v>279.94999999999999</v>
      </c>
      <c r="I213" s="221"/>
      <c r="J213" s="222">
        <f>ROUND(I213*H213,2)</f>
        <v>0</v>
      </c>
      <c r="K213" s="218" t="s">
        <v>220</v>
      </c>
      <c r="L213" s="47"/>
      <c r="M213" s="223" t="s">
        <v>21</v>
      </c>
      <c r="N213" s="224" t="s">
        <v>45</v>
      </c>
      <c r="O213" s="87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7" t="s">
        <v>221</v>
      </c>
      <c r="AT213" s="227" t="s">
        <v>217</v>
      </c>
      <c r="AU213" s="227" t="s">
        <v>84</v>
      </c>
      <c r="AY213" s="20" t="s">
        <v>215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82</v>
      </c>
      <c r="BK213" s="228">
        <f>ROUND(I213*H213,2)</f>
        <v>0</v>
      </c>
      <c r="BL213" s="20" t="s">
        <v>221</v>
      </c>
      <c r="BM213" s="227" t="s">
        <v>1121</v>
      </c>
    </row>
    <row r="214" s="2" customFormat="1">
      <c r="A214" s="41"/>
      <c r="B214" s="42"/>
      <c r="C214" s="43"/>
      <c r="D214" s="229" t="s">
        <v>223</v>
      </c>
      <c r="E214" s="43"/>
      <c r="F214" s="230" t="s">
        <v>553</v>
      </c>
      <c r="G214" s="43"/>
      <c r="H214" s="43"/>
      <c r="I214" s="231"/>
      <c r="J214" s="43"/>
      <c r="K214" s="43"/>
      <c r="L214" s="47"/>
      <c r="M214" s="232"/>
      <c r="N214" s="233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223</v>
      </c>
      <c r="AU214" s="20" t="s">
        <v>84</v>
      </c>
    </row>
    <row r="215" s="13" customFormat="1">
      <c r="A215" s="13"/>
      <c r="B215" s="234"/>
      <c r="C215" s="235"/>
      <c r="D215" s="236" t="s">
        <v>173</v>
      </c>
      <c r="E215" s="237" t="s">
        <v>21</v>
      </c>
      <c r="F215" s="238" t="s">
        <v>1015</v>
      </c>
      <c r="G215" s="235"/>
      <c r="H215" s="239">
        <v>279.94999999999999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173</v>
      </c>
      <c r="AU215" s="245" t="s">
        <v>84</v>
      </c>
      <c r="AV215" s="13" t="s">
        <v>84</v>
      </c>
      <c r="AW215" s="13" t="s">
        <v>35</v>
      </c>
      <c r="AX215" s="13" t="s">
        <v>82</v>
      </c>
      <c r="AY215" s="245" t="s">
        <v>215</v>
      </c>
    </row>
    <row r="216" s="2" customFormat="1" ht="37.8" customHeight="1">
      <c r="A216" s="41"/>
      <c r="B216" s="42"/>
      <c r="C216" s="216" t="s">
        <v>405</v>
      </c>
      <c r="D216" s="216" t="s">
        <v>217</v>
      </c>
      <c r="E216" s="217" t="s">
        <v>555</v>
      </c>
      <c r="F216" s="218" t="s">
        <v>556</v>
      </c>
      <c r="G216" s="219" t="s">
        <v>108</v>
      </c>
      <c r="H216" s="220">
        <v>16797</v>
      </c>
      <c r="I216" s="221"/>
      <c r="J216" s="222">
        <f>ROUND(I216*H216,2)</f>
        <v>0</v>
      </c>
      <c r="K216" s="218" t="s">
        <v>220</v>
      </c>
      <c r="L216" s="47"/>
      <c r="M216" s="223" t="s">
        <v>21</v>
      </c>
      <c r="N216" s="224" t="s">
        <v>45</v>
      </c>
      <c r="O216" s="87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7" t="s">
        <v>221</v>
      </c>
      <c r="AT216" s="227" t="s">
        <v>217</v>
      </c>
      <c r="AU216" s="227" t="s">
        <v>84</v>
      </c>
      <c r="AY216" s="20" t="s">
        <v>215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82</v>
      </c>
      <c r="BK216" s="228">
        <f>ROUND(I216*H216,2)</f>
        <v>0</v>
      </c>
      <c r="BL216" s="20" t="s">
        <v>221</v>
      </c>
      <c r="BM216" s="227" t="s">
        <v>1122</v>
      </c>
    </row>
    <row r="217" s="2" customFormat="1">
      <c r="A217" s="41"/>
      <c r="B217" s="42"/>
      <c r="C217" s="43"/>
      <c r="D217" s="229" t="s">
        <v>223</v>
      </c>
      <c r="E217" s="43"/>
      <c r="F217" s="230" t="s">
        <v>558</v>
      </c>
      <c r="G217" s="43"/>
      <c r="H217" s="43"/>
      <c r="I217" s="231"/>
      <c r="J217" s="43"/>
      <c r="K217" s="43"/>
      <c r="L217" s="47"/>
      <c r="M217" s="232"/>
      <c r="N217" s="233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223</v>
      </c>
      <c r="AU217" s="20" t="s">
        <v>84</v>
      </c>
    </row>
    <row r="218" s="13" customFormat="1">
      <c r="A218" s="13"/>
      <c r="B218" s="234"/>
      <c r="C218" s="235"/>
      <c r="D218" s="236" t="s">
        <v>173</v>
      </c>
      <c r="E218" s="237" t="s">
        <v>21</v>
      </c>
      <c r="F218" s="238" t="s">
        <v>1119</v>
      </c>
      <c r="G218" s="235"/>
      <c r="H218" s="239">
        <v>16797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173</v>
      </c>
      <c r="AU218" s="245" t="s">
        <v>84</v>
      </c>
      <c r="AV218" s="13" t="s">
        <v>84</v>
      </c>
      <c r="AW218" s="13" t="s">
        <v>35</v>
      </c>
      <c r="AX218" s="13" t="s">
        <v>82</v>
      </c>
      <c r="AY218" s="245" t="s">
        <v>215</v>
      </c>
    </row>
    <row r="219" s="2" customFormat="1" ht="24.15" customHeight="1">
      <c r="A219" s="41"/>
      <c r="B219" s="42"/>
      <c r="C219" s="216" t="s">
        <v>415</v>
      </c>
      <c r="D219" s="216" t="s">
        <v>217</v>
      </c>
      <c r="E219" s="217" t="s">
        <v>560</v>
      </c>
      <c r="F219" s="218" t="s">
        <v>561</v>
      </c>
      <c r="G219" s="219" t="s">
        <v>108</v>
      </c>
      <c r="H219" s="220">
        <v>279.94999999999999</v>
      </c>
      <c r="I219" s="221"/>
      <c r="J219" s="222">
        <f>ROUND(I219*H219,2)</f>
        <v>0</v>
      </c>
      <c r="K219" s="218" t="s">
        <v>220</v>
      </c>
      <c r="L219" s="47"/>
      <c r="M219" s="223" t="s">
        <v>21</v>
      </c>
      <c r="N219" s="224" t="s">
        <v>45</v>
      </c>
      <c r="O219" s="87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7" t="s">
        <v>221</v>
      </c>
      <c r="AT219" s="227" t="s">
        <v>217</v>
      </c>
      <c r="AU219" s="227" t="s">
        <v>84</v>
      </c>
      <c r="AY219" s="20" t="s">
        <v>215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82</v>
      </c>
      <c r="BK219" s="228">
        <f>ROUND(I219*H219,2)</f>
        <v>0</v>
      </c>
      <c r="BL219" s="20" t="s">
        <v>221</v>
      </c>
      <c r="BM219" s="227" t="s">
        <v>1123</v>
      </c>
    </row>
    <row r="220" s="2" customFormat="1">
      <c r="A220" s="41"/>
      <c r="B220" s="42"/>
      <c r="C220" s="43"/>
      <c r="D220" s="229" t="s">
        <v>223</v>
      </c>
      <c r="E220" s="43"/>
      <c r="F220" s="230" t="s">
        <v>563</v>
      </c>
      <c r="G220" s="43"/>
      <c r="H220" s="43"/>
      <c r="I220" s="231"/>
      <c r="J220" s="43"/>
      <c r="K220" s="43"/>
      <c r="L220" s="47"/>
      <c r="M220" s="232"/>
      <c r="N220" s="233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223</v>
      </c>
      <c r="AU220" s="20" t="s">
        <v>84</v>
      </c>
    </row>
    <row r="221" s="13" customFormat="1">
      <c r="A221" s="13"/>
      <c r="B221" s="234"/>
      <c r="C221" s="235"/>
      <c r="D221" s="236" t="s">
        <v>173</v>
      </c>
      <c r="E221" s="237" t="s">
        <v>21</v>
      </c>
      <c r="F221" s="238" t="s">
        <v>1015</v>
      </c>
      <c r="G221" s="235"/>
      <c r="H221" s="239">
        <v>279.94999999999999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173</v>
      </c>
      <c r="AU221" s="245" t="s">
        <v>84</v>
      </c>
      <c r="AV221" s="13" t="s">
        <v>84</v>
      </c>
      <c r="AW221" s="13" t="s">
        <v>35</v>
      </c>
      <c r="AX221" s="13" t="s">
        <v>82</v>
      </c>
      <c r="AY221" s="245" t="s">
        <v>215</v>
      </c>
    </row>
    <row r="222" s="2" customFormat="1" ht="44.25" customHeight="1">
      <c r="A222" s="41"/>
      <c r="B222" s="42"/>
      <c r="C222" s="216" t="s">
        <v>420</v>
      </c>
      <c r="D222" s="216" t="s">
        <v>217</v>
      </c>
      <c r="E222" s="217" t="s">
        <v>565</v>
      </c>
      <c r="F222" s="218" t="s">
        <v>566</v>
      </c>
      <c r="G222" s="219" t="s">
        <v>108</v>
      </c>
      <c r="H222" s="220">
        <v>30.539999999999999</v>
      </c>
      <c r="I222" s="221"/>
      <c r="J222" s="222">
        <f>ROUND(I222*H222,2)</f>
        <v>0</v>
      </c>
      <c r="K222" s="218" t="s">
        <v>220</v>
      </c>
      <c r="L222" s="47"/>
      <c r="M222" s="223" t="s">
        <v>21</v>
      </c>
      <c r="N222" s="224" t="s">
        <v>45</v>
      </c>
      <c r="O222" s="87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7" t="s">
        <v>221</v>
      </c>
      <c r="AT222" s="227" t="s">
        <v>217</v>
      </c>
      <c r="AU222" s="227" t="s">
        <v>84</v>
      </c>
      <c r="AY222" s="20" t="s">
        <v>215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82</v>
      </c>
      <c r="BK222" s="228">
        <f>ROUND(I222*H222,2)</f>
        <v>0</v>
      </c>
      <c r="BL222" s="20" t="s">
        <v>221</v>
      </c>
      <c r="BM222" s="227" t="s">
        <v>1124</v>
      </c>
    </row>
    <row r="223" s="2" customFormat="1">
      <c r="A223" s="41"/>
      <c r="B223" s="42"/>
      <c r="C223" s="43"/>
      <c r="D223" s="229" t="s">
        <v>223</v>
      </c>
      <c r="E223" s="43"/>
      <c r="F223" s="230" t="s">
        <v>568</v>
      </c>
      <c r="G223" s="43"/>
      <c r="H223" s="43"/>
      <c r="I223" s="231"/>
      <c r="J223" s="43"/>
      <c r="K223" s="43"/>
      <c r="L223" s="47"/>
      <c r="M223" s="232"/>
      <c r="N223" s="23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223</v>
      </c>
      <c r="AU223" s="20" t="s">
        <v>84</v>
      </c>
    </row>
    <row r="224" s="13" customFormat="1">
      <c r="A224" s="13"/>
      <c r="B224" s="234"/>
      <c r="C224" s="235"/>
      <c r="D224" s="236" t="s">
        <v>173</v>
      </c>
      <c r="E224" s="237" t="s">
        <v>21</v>
      </c>
      <c r="F224" s="238" t="s">
        <v>1125</v>
      </c>
      <c r="G224" s="235"/>
      <c r="H224" s="239">
        <v>30.539999999999999</v>
      </c>
      <c r="I224" s="240"/>
      <c r="J224" s="235"/>
      <c r="K224" s="235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173</v>
      </c>
      <c r="AU224" s="245" t="s">
        <v>84</v>
      </c>
      <c r="AV224" s="13" t="s">
        <v>84</v>
      </c>
      <c r="AW224" s="13" t="s">
        <v>35</v>
      </c>
      <c r="AX224" s="13" t="s">
        <v>74</v>
      </c>
      <c r="AY224" s="245" t="s">
        <v>215</v>
      </c>
    </row>
    <row r="225" s="14" customFormat="1">
      <c r="A225" s="14"/>
      <c r="B225" s="246"/>
      <c r="C225" s="247"/>
      <c r="D225" s="236" t="s">
        <v>173</v>
      </c>
      <c r="E225" s="248" t="s">
        <v>1019</v>
      </c>
      <c r="F225" s="249" t="s">
        <v>226</v>
      </c>
      <c r="G225" s="247"/>
      <c r="H225" s="250">
        <v>30.539999999999999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173</v>
      </c>
      <c r="AU225" s="256" t="s">
        <v>84</v>
      </c>
      <c r="AV225" s="14" t="s">
        <v>120</v>
      </c>
      <c r="AW225" s="14" t="s">
        <v>35</v>
      </c>
      <c r="AX225" s="14" t="s">
        <v>74</v>
      </c>
      <c r="AY225" s="256" t="s">
        <v>215</v>
      </c>
    </row>
    <row r="226" s="15" customFormat="1">
      <c r="A226" s="15"/>
      <c r="B226" s="257"/>
      <c r="C226" s="258"/>
      <c r="D226" s="236" t="s">
        <v>173</v>
      </c>
      <c r="E226" s="259" t="s">
        <v>21</v>
      </c>
      <c r="F226" s="260" t="s">
        <v>227</v>
      </c>
      <c r="G226" s="258"/>
      <c r="H226" s="261">
        <v>30.539999999999999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173</v>
      </c>
      <c r="AU226" s="267" t="s">
        <v>84</v>
      </c>
      <c r="AV226" s="15" t="s">
        <v>221</v>
      </c>
      <c r="AW226" s="15" t="s">
        <v>35</v>
      </c>
      <c r="AX226" s="15" t="s">
        <v>82</v>
      </c>
      <c r="AY226" s="267" t="s">
        <v>215</v>
      </c>
    </row>
    <row r="227" s="2" customFormat="1" ht="49.05" customHeight="1">
      <c r="A227" s="41"/>
      <c r="B227" s="42"/>
      <c r="C227" s="216" t="s">
        <v>425</v>
      </c>
      <c r="D227" s="216" t="s">
        <v>217</v>
      </c>
      <c r="E227" s="217" t="s">
        <v>571</v>
      </c>
      <c r="F227" s="218" t="s">
        <v>572</v>
      </c>
      <c r="G227" s="219" t="s">
        <v>108</v>
      </c>
      <c r="H227" s="220">
        <v>1832.4000000000001</v>
      </c>
      <c r="I227" s="221"/>
      <c r="J227" s="222">
        <f>ROUND(I227*H227,2)</f>
        <v>0</v>
      </c>
      <c r="K227" s="218" t="s">
        <v>220</v>
      </c>
      <c r="L227" s="47"/>
      <c r="M227" s="223" t="s">
        <v>21</v>
      </c>
      <c r="N227" s="224" t="s">
        <v>45</v>
      </c>
      <c r="O227" s="87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7" t="s">
        <v>221</v>
      </c>
      <c r="AT227" s="227" t="s">
        <v>217</v>
      </c>
      <c r="AU227" s="227" t="s">
        <v>84</v>
      </c>
      <c r="AY227" s="20" t="s">
        <v>215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82</v>
      </c>
      <c r="BK227" s="228">
        <f>ROUND(I227*H227,2)</f>
        <v>0</v>
      </c>
      <c r="BL227" s="20" t="s">
        <v>221</v>
      </c>
      <c r="BM227" s="227" t="s">
        <v>1126</v>
      </c>
    </row>
    <row r="228" s="2" customFormat="1">
      <c r="A228" s="41"/>
      <c r="B228" s="42"/>
      <c r="C228" s="43"/>
      <c r="D228" s="229" t="s">
        <v>223</v>
      </c>
      <c r="E228" s="43"/>
      <c r="F228" s="230" t="s">
        <v>574</v>
      </c>
      <c r="G228" s="43"/>
      <c r="H228" s="43"/>
      <c r="I228" s="231"/>
      <c r="J228" s="43"/>
      <c r="K228" s="43"/>
      <c r="L228" s="47"/>
      <c r="M228" s="232"/>
      <c r="N228" s="23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223</v>
      </c>
      <c r="AU228" s="20" t="s">
        <v>84</v>
      </c>
    </row>
    <row r="229" s="13" customFormat="1">
      <c r="A229" s="13"/>
      <c r="B229" s="234"/>
      <c r="C229" s="235"/>
      <c r="D229" s="236" t="s">
        <v>173</v>
      </c>
      <c r="E229" s="237" t="s">
        <v>21</v>
      </c>
      <c r="F229" s="238" t="s">
        <v>1127</v>
      </c>
      <c r="G229" s="235"/>
      <c r="H229" s="239">
        <v>1832.4000000000001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173</v>
      </c>
      <c r="AU229" s="245" t="s">
        <v>84</v>
      </c>
      <c r="AV229" s="13" t="s">
        <v>84</v>
      </c>
      <c r="AW229" s="13" t="s">
        <v>35</v>
      </c>
      <c r="AX229" s="13" t="s">
        <v>82</v>
      </c>
      <c r="AY229" s="245" t="s">
        <v>215</v>
      </c>
    </row>
    <row r="230" s="2" customFormat="1" ht="44.25" customHeight="1">
      <c r="A230" s="41"/>
      <c r="B230" s="42"/>
      <c r="C230" s="216" t="s">
        <v>431</v>
      </c>
      <c r="D230" s="216" t="s">
        <v>217</v>
      </c>
      <c r="E230" s="217" t="s">
        <v>577</v>
      </c>
      <c r="F230" s="218" t="s">
        <v>578</v>
      </c>
      <c r="G230" s="219" t="s">
        <v>108</v>
      </c>
      <c r="H230" s="220">
        <v>30.539999999999999</v>
      </c>
      <c r="I230" s="221"/>
      <c r="J230" s="222">
        <f>ROUND(I230*H230,2)</f>
        <v>0</v>
      </c>
      <c r="K230" s="218" t="s">
        <v>220</v>
      </c>
      <c r="L230" s="47"/>
      <c r="M230" s="223" t="s">
        <v>21</v>
      </c>
      <c r="N230" s="224" t="s">
        <v>45</v>
      </c>
      <c r="O230" s="87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7" t="s">
        <v>221</v>
      </c>
      <c r="AT230" s="227" t="s">
        <v>217</v>
      </c>
      <c r="AU230" s="227" t="s">
        <v>84</v>
      </c>
      <c r="AY230" s="20" t="s">
        <v>215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82</v>
      </c>
      <c r="BK230" s="228">
        <f>ROUND(I230*H230,2)</f>
        <v>0</v>
      </c>
      <c r="BL230" s="20" t="s">
        <v>221</v>
      </c>
      <c r="BM230" s="227" t="s">
        <v>1128</v>
      </c>
    </row>
    <row r="231" s="2" customFormat="1">
      <c r="A231" s="41"/>
      <c r="B231" s="42"/>
      <c r="C231" s="43"/>
      <c r="D231" s="229" t="s">
        <v>223</v>
      </c>
      <c r="E231" s="43"/>
      <c r="F231" s="230" t="s">
        <v>580</v>
      </c>
      <c r="G231" s="43"/>
      <c r="H231" s="43"/>
      <c r="I231" s="231"/>
      <c r="J231" s="43"/>
      <c r="K231" s="43"/>
      <c r="L231" s="47"/>
      <c r="M231" s="232"/>
      <c r="N231" s="233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223</v>
      </c>
      <c r="AU231" s="20" t="s">
        <v>84</v>
      </c>
    </row>
    <row r="232" s="13" customFormat="1">
      <c r="A232" s="13"/>
      <c r="B232" s="234"/>
      <c r="C232" s="235"/>
      <c r="D232" s="236" t="s">
        <v>173</v>
      </c>
      <c r="E232" s="237" t="s">
        <v>21</v>
      </c>
      <c r="F232" s="238" t="s">
        <v>1019</v>
      </c>
      <c r="G232" s="235"/>
      <c r="H232" s="239">
        <v>30.539999999999999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173</v>
      </c>
      <c r="AU232" s="245" t="s">
        <v>84</v>
      </c>
      <c r="AV232" s="13" t="s">
        <v>84</v>
      </c>
      <c r="AW232" s="13" t="s">
        <v>35</v>
      </c>
      <c r="AX232" s="13" t="s">
        <v>82</v>
      </c>
      <c r="AY232" s="245" t="s">
        <v>215</v>
      </c>
    </row>
    <row r="233" s="2" customFormat="1" ht="33" customHeight="1">
      <c r="A233" s="41"/>
      <c r="B233" s="42"/>
      <c r="C233" s="216" t="s">
        <v>437</v>
      </c>
      <c r="D233" s="216" t="s">
        <v>217</v>
      </c>
      <c r="E233" s="217" t="s">
        <v>582</v>
      </c>
      <c r="F233" s="218" t="s">
        <v>583</v>
      </c>
      <c r="G233" s="219" t="s">
        <v>119</v>
      </c>
      <c r="H233" s="220">
        <v>5.5</v>
      </c>
      <c r="I233" s="221"/>
      <c r="J233" s="222">
        <f>ROUND(I233*H233,2)</f>
        <v>0</v>
      </c>
      <c r="K233" s="218" t="s">
        <v>220</v>
      </c>
      <c r="L233" s="47"/>
      <c r="M233" s="223" t="s">
        <v>21</v>
      </c>
      <c r="N233" s="224" t="s">
        <v>45</v>
      </c>
      <c r="O233" s="87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7" t="s">
        <v>221</v>
      </c>
      <c r="AT233" s="227" t="s">
        <v>217</v>
      </c>
      <c r="AU233" s="227" t="s">
        <v>84</v>
      </c>
      <c r="AY233" s="20" t="s">
        <v>215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82</v>
      </c>
      <c r="BK233" s="228">
        <f>ROUND(I233*H233,2)</f>
        <v>0</v>
      </c>
      <c r="BL233" s="20" t="s">
        <v>221</v>
      </c>
      <c r="BM233" s="227" t="s">
        <v>1129</v>
      </c>
    </row>
    <row r="234" s="2" customFormat="1">
      <c r="A234" s="41"/>
      <c r="B234" s="42"/>
      <c r="C234" s="43"/>
      <c r="D234" s="229" t="s">
        <v>223</v>
      </c>
      <c r="E234" s="43"/>
      <c r="F234" s="230" t="s">
        <v>585</v>
      </c>
      <c r="G234" s="43"/>
      <c r="H234" s="43"/>
      <c r="I234" s="231"/>
      <c r="J234" s="43"/>
      <c r="K234" s="43"/>
      <c r="L234" s="47"/>
      <c r="M234" s="232"/>
      <c r="N234" s="23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223</v>
      </c>
      <c r="AU234" s="20" t="s">
        <v>84</v>
      </c>
    </row>
    <row r="235" s="13" customFormat="1">
      <c r="A235" s="13"/>
      <c r="B235" s="234"/>
      <c r="C235" s="235"/>
      <c r="D235" s="236" t="s">
        <v>173</v>
      </c>
      <c r="E235" s="237" t="s">
        <v>21</v>
      </c>
      <c r="F235" s="238" t="s">
        <v>1130</v>
      </c>
      <c r="G235" s="235"/>
      <c r="H235" s="239">
        <v>5.5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173</v>
      </c>
      <c r="AU235" s="245" t="s">
        <v>84</v>
      </c>
      <c r="AV235" s="13" t="s">
        <v>84</v>
      </c>
      <c r="AW235" s="13" t="s">
        <v>35</v>
      </c>
      <c r="AX235" s="13" t="s">
        <v>74</v>
      </c>
      <c r="AY235" s="245" t="s">
        <v>215</v>
      </c>
    </row>
    <row r="236" s="15" customFormat="1">
      <c r="A236" s="15"/>
      <c r="B236" s="257"/>
      <c r="C236" s="258"/>
      <c r="D236" s="236" t="s">
        <v>173</v>
      </c>
      <c r="E236" s="259" t="s">
        <v>173</v>
      </c>
      <c r="F236" s="260" t="s">
        <v>227</v>
      </c>
      <c r="G236" s="258"/>
      <c r="H236" s="261">
        <v>5.5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173</v>
      </c>
      <c r="AU236" s="267" t="s">
        <v>84</v>
      </c>
      <c r="AV236" s="15" t="s">
        <v>221</v>
      </c>
      <c r="AW236" s="15" t="s">
        <v>35</v>
      </c>
      <c r="AX236" s="15" t="s">
        <v>82</v>
      </c>
      <c r="AY236" s="267" t="s">
        <v>215</v>
      </c>
    </row>
    <row r="237" s="2" customFormat="1" ht="37.8" customHeight="1">
      <c r="A237" s="41"/>
      <c r="B237" s="42"/>
      <c r="C237" s="216" t="s">
        <v>444</v>
      </c>
      <c r="D237" s="216" t="s">
        <v>217</v>
      </c>
      <c r="E237" s="217" t="s">
        <v>588</v>
      </c>
      <c r="F237" s="218" t="s">
        <v>589</v>
      </c>
      <c r="G237" s="219" t="s">
        <v>119</v>
      </c>
      <c r="H237" s="220">
        <v>330</v>
      </c>
      <c r="I237" s="221"/>
      <c r="J237" s="222">
        <f>ROUND(I237*H237,2)</f>
        <v>0</v>
      </c>
      <c r="K237" s="218" t="s">
        <v>220</v>
      </c>
      <c r="L237" s="47"/>
      <c r="M237" s="223" t="s">
        <v>21</v>
      </c>
      <c r="N237" s="224" t="s">
        <v>45</v>
      </c>
      <c r="O237" s="87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221</v>
      </c>
      <c r="AT237" s="227" t="s">
        <v>217</v>
      </c>
      <c r="AU237" s="227" t="s">
        <v>84</v>
      </c>
      <c r="AY237" s="20" t="s">
        <v>215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82</v>
      </c>
      <c r="BK237" s="228">
        <f>ROUND(I237*H237,2)</f>
        <v>0</v>
      </c>
      <c r="BL237" s="20" t="s">
        <v>221</v>
      </c>
      <c r="BM237" s="227" t="s">
        <v>1131</v>
      </c>
    </row>
    <row r="238" s="2" customFormat="1">
      <c r="A238" s="41"/>
      <c r="B238" s="42"/>
      <c r="C238" s="43"/>
      <c r="D238" s="229" t="s">
        <v>223</v>
      </c>
      <c r="E238" s="43"/>
      <c r="F238" s="230" t="s">
        <v>591</v>
      </c>
      <c r="G238" s="43"/>
      <c r="H238" s="43"/>
      <c r="I238" s="231"/>
      <c r="J238" s="43"/>
      <c r="K238" s="43"/>
      <c r="L238" s="47"/>
      <c r="M238" s="232"/>
      <c r="N238" s="23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223</v>
      </c>
      <c r="AU238" s="20" t="s">
        <v>84</v>
      </c>
    </row>
    <row r="239" s="13" customFormat="1">
      <c r="A239" s="13"/>
      <c r="B239" s="234"/>
      <c r="C239" s="235"/>
      <c r="D239" s="236" t="s">
        <v>173</v>
      </c>
      <c r="E239" s="237" t="s">
        <v>21</v>
      </c>
      <c r="F239" s="238" t="s">
        <v>592</v>
      </c>
      <c r="G239" s="235"/>
      <c r="H239" s="239">
        <v>330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173</v>
      </c>
      <c r="AU239" s="245" t="s">
        <v>84</v>
      </c>
      <c r="AV239" s="13" t="s">
        <v>84</v>
      </c>
      <c r="AW239" s="13" t="s">
        <v>35</v>
      </c>
      <c r="AX239" s="13" t="s">
        <v>82</v>
      </c>
      <c r="AY239" s="245" t="s">
        <v>215</v>
      </c>
    </row>
    <row r="240" s="2" customFormat="1" ht="33" customHeight="1">
      <c r="A240" s="41"/>
      <c r="B240" s="42"/>
      <c r="C240" s="216" t="s">
        <v>452</v>
      </c>
      <c r="D240" s="216" t="s">
        <v>217</v>
      </c>
      <c r="E240" s="217" t="s">
        <v>594</v>
      </c>
      <c r="F240" s="218" t="s">
        <v>595</v>
      </c>
      <c r="G240" s="219" t="s">
        <v>119</v>
      </c>
      <c r="H240" s="220">
        <v>5.5</v>
      </c>
      <c r="I240" s="221"/>
      <c r="J240" s="222">
        <f>ROUND(I240*H240,2)</f>
        <v>0</v>
      </c>
      <c r="K240" s="218" t="s">
        <v>220</v>
      </c>
      <c r="L240" s="47"/>
      <c r="M240" s="223" t="s">
        <v>21</v>
      </c>
      <c r="N240" s="224" t="s">
        <v>45</v>
      </c>
      <c r="O240" s="87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7" t="s">
        <v>221</v>
      </c>
      <c r="AT240" s="227" t="s">
        <v>217</v>
      </c>
      <c r="AU240" s="227" t="s">
        <v>84</v>
      </c>
      <c r="AY240" s="20" t="s">
        <v>215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82</v>
      </c>
      <c r="BK240" s="228">
        <f>ROUND(I240*H240,2)</f>
        <v>0</v>
      </c>
      <c r="BL240" s="20" t="s">
        <v>221</v>
      </c>
      <c r="BM240" s="227" t="s">
        <v>1132</v>
      </c>
    </row>
    <row r="241" s="2" customFormat="1">
      <c r="A241" s="41"/>
      <c r="B241" s="42"/>
      <c r="C241" s="43"/>
      <c r="D241" s="229" t="s">
        <v>223</v>
      </c>
      <c r="E241" s="43"/>
      <c r="F241" s="230" t="s">
        <v>597</v>
      </c>
      <c r="G241" s="43"/>
      <c r="H241" s="43"/>
      <c r="I241" s="231"/>
      <c r="J241" s="43"/>
      <c r="K241" s="43"/>
      <c r="L241" s="47"/>
      <c r="M241" s="232"/>
      <c r="N241" s="23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223</v>
      </c>
      <c r="AU241" s="20" t="s">
        <v>84</v>
      </c>
    </row>
    <row r="242" s="13" customFormat="1">
      <c r="A242" s="13"/>
      <c r="B242" s="234"/>
      <c r="C242" s="235"/>
      <c r="D242" s="236" t="s">
        <v>173</v>
      </c>
      <c r="E242" s="237" t="s">
        <v>21</v>
      </c>
      <c r="F242" s="238" t="s">
        <v>173</v>
      </c>
      <c r="G242" s="235"/>
      <c r="H242" s="239">
        <v>5.5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173</v>
      </c>
      <c r="AU242" s="245" t="s">
        <v>84</v>
      </c>
      <c r="AV242" s="13" t="s">
        <v>84</v>
      </c>
      <c r="AW242" s="13" t="s">
        <v>35</v>
      </c>
      <c r="AX242" s="13" t="s">
        <v>82</v>
      </c>
      <c r="AY242" s="245" t="s">
        <v>215</v>
      </c>
    </row>
    <row r="243" s="2" customFormat="1" ht="37.8" customHeight="1">
      <c r="A243" s="41"/>
      <c r="B243" s="42"/>
      <c r="C243" s="216" t="s">
        <v>458</v>
      </c>
      <c r="D243" s="216" t="s">
        <v>217</v>
      </c>
      <c r="E243" s="217" t="s">
        <v>599</v>
      </c>
      <c r="F243" s="218" t="s">
        <v>600</v>
      </c>
      <c r="G243" s="219" t="s">
        <v>108</v>
      </c>
      <c r="H243" s="220">
        <v>40.593000000000004</v>
      </c>
      <c r="I243" s="221"/>
      <c r="J243" s="222">
        <f>ROUND(I243*H243,2)</f>
        <v>0</v>
      </c>
      <c r="K243" s="218" t="s">
        <v>220</v>
      </c>
      <c r="L243" s="47"/>
      <c r="M243" s="223" t="s">
        <v>21</v>
      </c>
      <c r="N243" s="224" t="s">
        <v>45</v>
      </c>
      <c r="O243" s="87"/>
      <c r="P243" s="225">
        <f>O243*H243</f>
        <v>0</v>
      </c>
      <c r="Q243" s="225">
        <v>4.0000000000000003E-05</v>
      </c>
      <c r="R243" s="225">
        <f>Q243*H243</f>
        <v>0.0016237200000000004</v>
      </c>
      <c r="S243" s="225">
        <v>0</v>
      </c>
      <c r="T243" s="22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7" t="s">
        <v>221</v>
      </c>
      <c r="AT243" s="227" t="s">
        <v>217</v>
      </c>
      <c r="AU243" s="227" t="s">
        <v>84</v>
      </c>
      <c r="AY243" s="20" t="s">
        <v>215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82</v>
      </c>
      <c r="BK243" s="228">
        <f>ROUND(I243*H243,2)</f>
        <v>0</v>
      </c>
      <c r="BL243" s="20" t="s">
        <v>221</v>
      </c>
      <c r="BM243" s="227" t="s">
        <v>1133</v>
      </c>
    </row>
    <row r="244" s="2" customFormat="1">
      <c r="A244" s="41"/>
      <c r="B244" s="42"/>
      <c r="C244" s="43"/>
      <c r="D244" s="229" t="s">
        <v>223</v>
      </c>
      <c r="E244" s="43"/>
      <c r="F244" s="230" t="s">
        <v>602</v>
      </c>
      <c r="G244" s="43"/>
      <c r="H244" s="43"/>
      <c r="I244" s="231"/>
      <c r="J244" s="43"/>
      <c r="K244" s="43"/>
      <c r="L244" s="47"/>
      <c r="M244" s="232"/>
      <c r="N244" s="23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223</v>
      </c>
      <c r="AU244" s="20" t="s">
        <v>84</v>
      </c>
    </row>
    <row r="245" s="16" customFormat="1">
      <c r="A245" s="16"/>
      <c r="B245" s="268"/>
      <c r="C245" s="269"/>
      <c r="D245" s="236" t="s">
        <v>173</v>
      </c>
      <c r="E245" s="270" t="s">
        <v>21</v>
      </c>
      <c r="F245" s="271" t="s">
        <v>603</v>
      </c>
      <c r="G245" s="269"/>
      <c r="H245" s="270" t="s">
        <v>21</v>
      </c>
      <c r="I245" s="272"/>
      <c r="J245" s="269"/>
      <c r="K245" s="269"/>
      <c r="L245" s="273"/>
      <c r="M245" s="274"/>
      <c r="N245" s="275"/>
      <c r="O245" s="275"/>
      <c r="P245" s="275"/>
      <c r="Q245" s="275"/>
      <c r="R245" s="275"/>
      <c r="S245" s="275"/>
      <c r="T245" s="27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7" t="s">
        <v>173</v>
      </c>
      <c r="AU245" s="277" t="s">
        <v>84</v>
      </c>
      <c r="AV245" s="16" t="s">
        <v>82</v>
      </c>
      <c r="AW245" s="16" t="s">
        <v>35</v>
      </c>
      <c r="AX245" s="16" t="s">
        <v>74</v>
      </c>
      <c r="AY245" s="277" t="s">
        <v>215</v>
      </c>
    </row>
    <row r="246" s="13" customFormat="1">
      <c r="A246" s="13"/>
      <c r="B246" s="234"/>
      <c r="C246" s="235"/>
      <c r="D246" s="236" t="s">
        <v>173</v>
      </c>
      <c r="E246" s="237" t="s">
        <v>21</v>
      </c>
      <c r="F246" s="238" t="s">
        <v>1134</v>
      </c>
      <c r="G246" s="235"/>
      <c r="H246" s="239">
        <v>40.593000000000004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173</v>
      </c>
      <c r="AU246" s="245" t="s">
        <v>84</v>
      </c>
      <c r="AV246" s="13" t="s">
        <v>84</v>
      </c>
      <c r="AW246" s="13" t="s">
        <v>35</v>
      </c>
      <c r="AX246" s="13" t="s">
        <v>74</v>
      </c>
      <c r="AY246" s="245" t="s">
        <v>215</v>
      </c>
    </row>
    <row r="247" s="15" customFormat="1">
      <c r="A247" s="15"/>
      <c r="B247" s="257"/>
      <c r="C247" s="258"/>
      <c r="D247" s="236" t="s">
        <v>173</v>
      </c>
      <c r="E247" s="259" t="s">
        <v>21</v>
      </c>
      <c r="F247" s="260" t="s">
        <v>227</v>
      </c>
      <c r="G247" s="258"/>
      <c r="H247" s="261">
        <v>40.593000000000004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7" t="s">
        <v>173</v>
      </c>
      <c r="AU247" s="267" t="s">
        <v>84</v>
      </c>
      <c r="AV247" s="15" t="s">
        <v>221</v>
      </c>
      <c r="AW247" s="15" t="s">
        <v>35</v>
      </c>
      <c r="AX247" s="15" t="s">
        <v>82</v>
      </c>
      <c r="AY247" s="267" t="s">
        <v>215</v>
      </c>
    </row>
    <row r="248" s="2" customFormat="1" ht="24.15" customHeight="1">
      <c r="A248" s="41"/>
      <c r="B248" s="42"/>
      <c r="C248" s="216" t="s">
        <v>463</v>
      </c>
      <c r="D248" s="216" t="s">
        <v>217</v>
      </c>
      <c r="E248" s="217" t="s">
        <v>612</v>
      </c>
      <c r="F248" s="218" t="s">
        <v>613</v>
      </c>
      <c r="G248" s="219" t="s">
        <v>146</v>
      </c>
      <c r="H248" s="220">
        <v>14.630000000000001</v>
      </c>
      <c r="I248" s="221"/>
      <c r="J248" s="222">
        <f>ROUND(I248*H248,2)</f>
        <v>0</v>
      </c>
      <c r="K248" s="218" t="s">
        <v>220</v>
      </c>
      <c r="L248" s="47"/>
      <c r="M248" s="223" t="s">
        <v>21</v>
      </c>
      <c r="N248" s="224" t="s">
        <v>45</v>
      </c>
      <c r="O248" s="87"/>
      <c r="P248" s="225">
        <f>O248*H248</f>
        <v>0</v>
      </c>
      <c r="Q248" s="225">
        <v>0</v>
      </c>
      <c r="R248" s="225">
        <f>Q248*H248</f>
        <v>0</v>
      </c>
      <c r="S248" s="225">
        <v>2.2000000000000002</v>
      </c>
      <c r="T248" s="226">
        <f>S248*H248</f>
        <v>32.186000000000007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7" t="s">
        <v>221</v>
      </c>
      <c r="AT248" s="227" t="s">
        <v>217</v>
      </c>
      <c r="AU248" s="227" t="s">
        <v>84</v>
      </c>
      <c r="AY248" s="20" t="s">
        <v>215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82</v>
      </c>
      <c r="BK248" s="228">
        <f>ROUND(I248*H248,2)</f>
        <v>0</v>
      </c>
      <c r="BL248" s="20" t="s">
        <v>221</v>
      </c>
      <c r="BM248" s="227" t="s">
        <v>1135</v>
      </c>
    </row>
    <row r="249" s="2" customFormat="1">
      <c r="A249" s="41"/>
      <c r="B249" s="42"/>
      <c r="C249" s="43"/>
      <c r="D249" s="229" t="s">
        <v>223</v>
      </c>
      <c r="E249" s="43"/>
      <c r="F249" s="230" t="s">
        <v>615</v>
      </c>
      <c r="G249" s="43"/>
      <c r="H249" s="43"/>
      <c r="I249" s="231"/>
      <c r="J249" s="43"/>
      <c r="K249" s="43"/>
      <c r="L249" s="47"/>
      <c r="M249" s="232"/>
      <c r="N249" s="233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223</v>
      </c>
      <c r="AU249" s="20" t="s">
        <v>84</v>
      </c>
    </row>
    <row r="250" s="13" customFormat="1">
      <c r="A250" s="13"/>
      <c r="B250" s="234"/>
      <c r="C250" s="235"/>
      <c r="D250" s="236" t="s">
        <v>173</v>
      </c>
      <c r="E250" s="237" t="s">
        <v>21</v>
      </c>
      <c r="F250" s="238" t="s">
        <v>1136</v>
      </c>
      <c r="G250" s="235"/>
      <c r="H250" s="239">
        <v>14.630000000000001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173</v>
      </c>
      <c r="AU250" s="245" t="s">
        <v>84</v>
      </c>
      <c r="AV250" s="13" t="s">
        <v>84</v>
      </c>
      <c r="AW250" s="13" t="s">
        <v>35</v>
      </c>
      <c r="AX250" s="13" t="s">
        <v>82</v>
      </c>
      <c r="AY250" s="245" t="s">
        <v>215</v>
      </c>
    </row>
    <row r="251" s="2" customFormat="1" ht="24.15" customHeight="1">
      <c r="A251" s="41"/>
      <c r="B251" s="42"/>
      <c r="C251" s="216" t="s">
        <v>470</v>
      </c>
      <c r="D251" s="216" t="s">
        <v>217</v>
      </c>
      <c r="E251" s="217" t="s">
        <v>618</v>
      </c>
      <c r="F251" s="218" t="s">
        <v>619</v>
      </c>
      <c r="G251" s="219" t="s">
        <v>108</v>
      </c>
      <c r="H251" s="220">
        <v>0.60499999999999998</v>
      </c>
      <c r="I251" s="221"/>
      <c r="J251" s="222">
        <f>ROUND(I251*H251,2)</f>
        <v>0</v>
      </c>
      <c r="K251" s="218" t="s">
        <v>220</v>
      </c>
      <c r="L251" s="47"/>
      <c r="M251" s="223" t="s">
        <v>21</v>
      </c>
      <c r="N251" s="224" t="s">
        <v>45</v>
      </c>
      <c r="O251" s="87"/>
      <c r="P251" s="225">
        <f>O251*H251</f>
        <v>0</v>
      </c>
      <c r="Q251" s="225">
        <v>0</v>
      </c>
      <c r="R251" s="225">
        <f>Q251*H251</f>
        <v>0</v>
      </c>
      <c r="S251" s="225">
        <v>0.089999999999999997</v>
      </c>
      <c r="T251" s="226">
        <f>S251*H251</f>
        <v>0.054449999999999998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7" t="s">
        <v>221</v>
      </c>
      <c r="AT251" s="227" t="s">
        <v>217</v>
      </c>
      <c r="AU251" s="227" t="s">
        <v>84</v>
      </c>
      <c r="AY251" s="20" t="s">
        <v>215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82</v>
      </c>
      <c r="BK251" s="228">
        <f>ROUND(I251*H251,2)</f>
        <v>0</v>
      </c>
      <c r="BL251" s="20" t="s">
        <v>221</v>
      </c>
      <c r="BM251" s="227" t="s">
        <v>1137</v>
      </c>
    </row>
    <row r="252" s="2" customFormat="1">
      <c r="A252" s="41"/>
      <c r="B252" s="42"/>
      <c r="C252" s="43"/>
      <c r="D252" s="229" t="s">
        <v>223</v>
      </c>
      <c r="E252" s="43"/>
      <c r="F252" s="230" t="s">
        <v>621</v>
      </c>
      <c r="G252" s="43"/>
      <c r="H252" s="43"/>
      <c r="I252" s="231"/>
      <c r="J252" s="43"/>
      <c r="K252" s="43"/>
      <c r="L252" s="47"/>
      <c r="M252" s="232"/>
      <c r="N252" s="233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223</v>
      </c>
      <c r="AU252" s="20" t="s">
        <v>84</v>
      </c>
    </row>
    <row r="253" s="16" customFormat="1">
      <c r="A253" s="16"/>
      <c r="B253" s="268"/>
      <c r="C253" s="269"/>
      <c r="D253" s="236" t="s">
        <v>173</v>
      </c>
      <c r="E253" s="270" t="s">
        <v>21</v>
      </c>
      <c r="F253" s="271" t="s">
        <v>798</v>
      </c>
      <c r="G253" s="269"/>
      <c r="H253" s="270" t="s">
        <v>21</v>
      </c>
      <c r="I253" s="272"/>
      <c r="J253" s="269"/>
      <c r="K253" s="269"/>
      <c r="L253" s="273"/>
      <c r="M253" s="274"/>
      <c r="N253" s="275"/>
      <c r="O253" s="275"/>
      <c r="P253" s="275"/>
      <c r="Q253" s="275"/>
      <c r="R253" s="275"/>
      <c r="S253" s="275"/>
      <c r="T253" s="27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7" t="s">
        <v>173</v>
      </c>
      <c r="AU253" s="277" t="s">
        <v>84</v>
      </c>
      <c r="AV253" s="16" t="s">
        <v>82</v>
      </c>
      <c r="AW253" s="16" t="s">
        <v>35</v>
      </c>
      <c r="AX253" s="16" t="s">
        <v>74</v>
      </c>
      <c r="AY253" s="277" t="s">
        <v>215</v>
      </c>
    </row>
    <row r="254" s="13" customFormat="1">
      <c r="A254" s="13"/>
      <c r="B254" s="234"/>
      <c r="C254" s="235"/>
      <c r="D254" s="236" t="s">
        <v>173</v>
      </c>
      <c r="E254" s="237" t="s">
        <v>21</v>
      </c>
      <c r="F254" s="238" t="s">
        <v>1106</v>
      </c>
      <c r="G254" s="235"/>
      <c r="H254" s="239">
        <v>0.60499999999999998</v>
      </c>
      <c r="I254" s="240"/>
      <c r="J254" s="235"/>
      <c r="K254" s="235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173</v>
      </c>
      <c r="AU254" s="245" t="s">
        <v>84</v>
      </c>
      <c r="AV254" s="13" t="s">
        <v>84</v>
      </c>
      <c r="AW254" s="13" t="s">
        <v>35</v>
      </c>
      <c r="AX254" s="13" t="s">
        <v>82</v>
      </c>
      <c r="AY254" s="245" t="s">
        <v>215</v>
      </c>
    </row>
    <row r="255" s="2" customFormat="1" ht="37.8" customHeight="1">
      <c r="A255" s="41"/>
      <c r="B255" s="42"/>
      <c r="C255" s="216" t="s">
        <v>474</v>
      </c>
      <c r="D255" s="216" t="s">
        <v>217</v>
      </c>
      <c r="E255" s="217" t="s">
        <v>623</v>
      </c>
      <c r="F255" s="218" t="s">
        <v>624</v>
      </c>
      <c r="G255" s="219" t="s">
        <v>146</v>
      </c>
      <c r="H255" s="220">
        <v>14.630000000000001</v>
      </c>
      <c r="I255" s="221"/>
      <c r="J255" s="222">
        <f>ROUND(I255*H255,2)</f>
        <v>0</v>
      </c>
      <c r="K255" s="218" t="s">
        <v>220</v>
      </c>
      <c r="L255" s="47"/>
      <c r="M255" s="223" t="s">
        <v>21</v>
      </c>
      <c r="N255" s="224" t="s">
        <v>45</v>
      </c>
      <c r="O255" s="87"/>
      <c r="P255" s="225">
        <f>O255*H255</f>
        <v>0</v>
      </c>
      <c r="Q255" s="225">
        <v>0</v>
      </c>
      <c r="R255" s="225">
        <f>Q255*H255</f>
        <v>0</v>
      </c>
      <c r="S255" s="225">
        <v>0.029000000000000001</v>
      </c>
      <c r="T255" s="226">
        <f>S255*H255</f>
        <v>0.42427000000000004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7" t="s">
        <v>221</v>
      </c>
      <c r="AT255" s="227" t="s">
        <v>217</v>
      </c>
      <c r="AU255" s="227" t="s">
        <v>84</v>
      </c>
      <c r="AY255" s="20" t="s">
        <v>215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82</v>
      </c>
      <c r="BK255" s="228">
        <f>ROUND(I255*H255,2)</f>
        <v>0</v>
      </c>
      <c r="BL255" s="20" t="s">
        <v>221</v>
      </c>
      <c r="BM255" s="227" t="s">
        <v>1138</v>
      </c>
    </row>
    <row r="256" s="2" customFormat="1">
      <c r="A256" s="41"/>
      <c r="B256" s="42"/>
      <c r="C256" s="43"/>
      <c r="D256" s="229" t="s">
        <v>223</v>
      </c>
      <c r="E256" s="43"/>
      <c r="F256" s="230" t="s">
        <v>626</v>
      </c>
      <c r="G256" s="43"/>
      <c r="H256" s="43"/>
      <c r="I256" s="231"/>
      <c r="J256" s="43"/>
      <c r="K256" s="43"/>
      <c r="L256" s="47"/>
      <c r="M256" s="232"/>
      <c r="N256" s="23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223</v>
      </c>
      <c r="AU256" s="20" t="s">
        <v>84</v>
      </c>
    </row>
    <row r="257" s="13" customFormat="1">
      <c r="A257" s="13"/>
      <c r="B257" s="234"/>
      <c r="C257" s="235"/>
      <c r="D257" s="236" t="s">
        <v>173</v>
      </c>
      <c r="E257" s="237" t="s">
        <v>21</v>
      </c>
      <c r="F257" s="238" t="s">
        <v>1136</v>
      </c>
      <c r="G257" s="235"/>
      <c r="H257" s="239">
        <v>14.630000000000001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173</v>
      </c>
      <c r="AU257" s="245" t="s">
        <v>84</v>
      </c>
      <c r="AV257" s="13" t="s">
        <v>84</v>
      </c>
      <c r="AW257" s="13" t="s">
        <v>35</v>
      </c>
      <c r="AX257" s="13" t="s">
        <v>82</v>
      </c>
      <c r="AY257" s="245" t="s">
        <v>215</v>
      </c>
    </row>
    <row r="258" s="2" customFormat="1" ht="44.25" customHeight="1">
      <c r="A258" s="41"/>
      <c r="B258" s="42"/>
      <c r="C258" s="216" t="s">
        <v>480</v>
      </c>
      <c r="D258" s="216" t="s">
        <v>217</v>
      </c>
      <c r="E258" s="217" t="s">
        <v>628</v>
      </c>
      <c r="F258" s="218" t="s">
        <v>629</v>
      </c>
      <c r="G258" s="219" t="s">
        <v>108</v>
      </c>
      <c r="H258" s="220">
        <v>112.54000000000001</v>
      </c>
      <c r="I258" s="221"/>
      <c r="J258" s="222">
        <f>ROUND(I258*H258,2)</f>
        <v>0</v>
      </c>
      <c r="K258" s="218" t="s">
        <v>220</v>
      </c>
      <c r="L258" s="47"/>
      <c r="M258" s="223" t="s">
        <v>21</v>
      </c>
      <c r="N258" s="224" t="s">
        <v>45</v>
      </c>
      <c r="O258" s="87"/>
      <c r="P258" s="225">
        <f>O258*H258</f>
        <v>0</v>
      </c>
      <c r="Q258" s="225">
        <v>0</v>
      </c>
      <c r="R258" s="225">
        <f>Q258*H258</f>
        <v>0</v>
      </c>
      <c r="S258" s="225">
        <v>0.035000000000000003</v>
      </c>
      <c r="T258" s="226">
        <f>S258*H258</f>
        <v>3.9389000000000007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7" t="s">
        <v>221</v>
      </c>
      <c r="AT258" s="227" t="s">
        <v>217</v>
      </c>
      <c r="AU258" s="227" t="s">
        <v>84</v>
      </c>
      <c r="AY258" s="20" t="s">
        <v>215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82</v>
      </c>
      <c r="BK258" s="228">
        <f>ROUND(I258*H258,2)</f>
        <v>0</v>
      </c>
      <c r="BL258" s="20" t="s">
        <v>221</v>
      </c>
      <c r="BM258" s="227" t="s">
        <v>1139</v>
      </c>
    </row>
    <row r="259" s="2" customFormat="1">
      <c r="A259" s="41"/>
      <c r="B259" s="42"/>
      <c r="C259" s="43"/>
      <c r="D259" s="229" t="s">
        <v>223</v>
      </c>
      <c r="E259" s="43"/>
      <c r="F259" s="230" t="s">
        <v>631</v>
      </c>
      <c r="G259" s="43"/>
      <c r="H259" s="43"/>
      <c r="I259" s="231"/>
      <c r="J259" s="43"/>
      <c r="K259" s="43"/>
      <c r="L259" s="47"/>
      <c r="M259" s="232"/>
      <c r="N259" s="23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223</v>
      </c>
      <c r="AU259" s="20" t="s">
        <v>84</v>
      </c>
    </row>
    <row r="260" s="13" customFormat="1">
      <c r="A260" s="13"/>
      <c r="B260" s="234"/>
      <c r="C260" s="235"/>
      <c r="D260" s="236" t="s">
        <v>173</v>
      </c>
      <c r="E260" s="237" t="s">
        <v>21</v>
      </c>
      <c r="F260" s="238" t="s">
        <v>1108</v>
      </c>
      <c r="G260" s="235"/>
      <c r="H260" s="239">
        <v>112.54000000000001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173</v>
      </c>
      <c r="AU260" s="245" t="s">
        <v>84</v>
      </c>
      <c r="AV260" s="13" t="s">
        <v>84</v>
      </c>
      <c r="AW260" s="13" t="s">
        <v>35</v>
      </c>
      <c r="AX260" s="13" t="s">
        <v>82</v>
      </c>
      <c r="AY260" s="245" t="s">
        <v>215</v>
      </c>
    </row>
    <row r="261" s="2" customFormat="1" ht="24.15" customHeight="1">
      <c r="A261" s="41"/>
      <c r="B261" s="42"/>
      <c r="C261" s="216" t="s">
        <v>489</v>
      </c>
      <c r="D261" s="216" t="s">
        <v>217</v>
      </c>
      <c r="E261" s="217" t="s">
        <v>634</v>
      </c>
      <c r="F261" s="218" t="s">
        <v>635</v>
      </c>
      <c r="G261" s="219" t="s">
        <v>119</v>
      </c>
      <c r="H261" s="220">
        <v>42.390000000000001</v>
      </c>
      <c r="I261" s="221"/>
      <c r="J261" s="222">
        <f>ROUND(I261*H261,2)</f>
        <v>0</v>
      </c>
      <c r="K261" s="218" t="s">
        <v>220</v>
      </c>
      <c r="L261" s="47"/>
      <c r="M261" s="223" t="s">
        <v>21</v>
      </c>
      <c r="N261" s="224" t="s">
        <v>45</v>
      </c>
      <c r="O261" s="87"/>
      <c r="P261" s="225">
        <f>O261*H261</f>
        <v>0</v>
      </c>
      <c r="Q261" s="225">
        <v>0</v>
      </c>
      <c r="R261" s="225">
        <f>Q261*H261</f>
        <v>0</v>
      </c>
      <c r="S261" s="225">
        <v>0.0089999999999999993</v>
      </c>
      <c r="T261" s="226">
        <f>S261*H261</f>
        <v>0.38150999999999996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7" t="s">
        <v>221</v>
      </c>
      <c r="AT261" s="227" t="s">
        <v>217</v>
      </c>
      <c r="AU261" s="227" t="s">
        <v>84</v>
      </c>
      <c r="AY261" s="20" t="s">
        <v>215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82</v>
      </c>
      <c r="BK261" s="228">
        <f>ROUND(I261*H261,2)</f>
        <v>0</v>
      </c>
      <c r="BL261" s="20" t="s">
        <v>221</v>
      </c>
      <c r="BM261" s="227" t="s">
        <v>1140</v>
      </c>
    </row>
    <row r="262" s="2" customFormat="1">
      <c r="A262" s="41"/>
      <c r="B262" s="42"/>
      <c r="C262" s="43"/>
      <c r="D262" s="229" t="s">
        <v>223</v>
      </c>
      <c r="E262" s="43"/>
      <c r="F262" s="230" t="s">
        <v>637</v>
      </c>
      <c r="G262" s="43"/>
      <c r="H262" s="43"/>
      <c r="I262" s="231"/>
      <c r="J262" s="43"/>
      <c r="K262" s="43"/>
      <c r="L262" s="47"/>
      <c r="M262" s="232"/>
      <c r="N262" s="23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223</v>
      </c>
      <c r="AU262" s="20" t="s">
        <v>84</v>
      </c>
    </row>
    <row r="263" s="13" customFormat="1">
      <c r="A263" s="13"/>
      <c r="B263" s="234"/>
      <c r="C263" s="235"/>
      <c r="D263" s="236" t="s">
        <v>173</v>
      </c>
      <c r="E263" s="237" t="s">
        <v>21</v>
      </c>
      <c r="F263" s="238" t="s">
        <v>1141</v>
      </c>
      <c r="G263" s="235"/>
      <c r="H263" s="239">
        <v>42.390000000000001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173</v>
      </c>
      <c r="AU263" s="245" t="s">
        <v>84</v>
      </c>
      <c r="AV263" s="13" t="s">
        <v>84</v>
      </c>
      <c r="AW263" s="13" t="s">
        <v>35</v>
      </c>
      <c r="AX263" s="13" t="s">
        <v>82</v>
      </c>
      <c r="AY263" s="245" t="s">
        <v>215</v>
      </c>
    </row>
    <row r="264" s="2" customFormat="1" ht="24.15" customHeight="1">
      <c r="A264" s="41"/>
      <c r="B264" s="42"/>
      <c r="C264" s="216" t="s">
        <v>494</v>
      </c>
      <c r="D264" s="216" t="s">
        <v>217</v>
      </c>
      <c r="E264" s="217" t="s">
        <v>640</v>
      </c>
      <c r="F264" s="218" t="s">
        <v>641</v>
      </c>
      <c r="G264" s="219" t="s">
        <v>119</v>
      </c>
      <c r="H264" s="220">
        <v>40.390000000000001</v>
      </c>
      <c r="I264" s="221"/>
      <c r="J264" s="222">
        <f>ROUND(I264*H264,2)</f>
        <v>0</v>
      </c>
      <c r="K264" s="218" t="s">
        <v>21</v>
      </c>
      <c r="L264" s="47"/>
      <c r="M264" s="223" t="s">
        <v>21</v>
      </c>
      <c r="N264" s="224" t="s">
        <v>45</v>
      </c>
      <c r="O264" s="87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7" t="s">
        <v>221</v>
      </c>
      <c r="AT264" s="227" t="s">
        <v>217</v>
      </c>
      <c r="AU264" s="227" t="s">
        <v>84</v>
      </c>
      <c r="AY264" s="20" t="s">
        <v>215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82</v>
      </c>
      <c r="BK264" s="228">
        <f>ROUND(I264*H264,2)</f>
        <v>0</v>
      </c>
      <c r="BL264" s="20" t="s">
        <v>221</v>
      </c>
      <c r="BM264" s="227" t="s">
        <v>1142</v>
      </c>
    </row>
    <row r="265" s="13" customFormat="1">
      <c r="A265" s="13"/>
      <c r="B265" s="234"/>
      <c r="C265" s="235"/>
      <c r="D265" s="236" t="s">
        <v>173</v>
      </c>
      <c r="E265" s="237" t="s">
        <v>21</v>
      </c>
      <c r="F265" s="238" t="s">
        <v>1143</v>
      </c>
      <c r="G265" s="235"/>
      <c r="H265" s="239">
        <v>40.390000000000001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173</v>
      </c>
      <c r="AU265" s="245" t="s">
        <v>84</v>
      </c>
      <c r="AV265" s="13" t="s">
        <v>84</v>
      </c>
      <c r="AW265" s="13" t="s">
        <v>35</v>
      </c>
      <c r="AX265" s="13" t="s">
        <v>82</v>
      </c>
      <c r="AY265" s="245" t="s">
        <v>215</v>
      </c>
    </row>
    <row r="266" s="2" customFormat="1" ht="37.8" customHeight="1">
      <c r="A266" s="41"/>
      <c r="B266" s="42"/>
      <c r="C266" s="216" t="s">
        <v>500</v>
      </c>
      <c r="D266" s="216" t="s">
        <v>217</v>
      </c>
      <c r="E266" s="217" t="s">
        <v>645</v>
      </c>
      <c r="F266" s="218" t="s">
        <v>646</v>
      </c>
      <c r="G266" s="219" t="s">
        <v>108</v>
      </c>
      <c r="H266" s="220">
        <v>0.76100000000000001</v>
      </c>
      <c r="I266" s="221"/>
      <c r="J266" s="222">
        <f>ROUND(I266*H266,2)</f>
        <v>0</v>
      </c>
      <c r="K266" s="218" t="s">
        <v>220</v>
      </c>
      <c r="L266" s="47"/>
      <c r="M266" s="223" t="s">
        <v>21</v>
      </c>
      <c r="N266" s="224" t="s">
        <v>45</v>
      </c>
      <c r="O266" s="87"/>
      <c r="P266" s="225">
        <f>O266*H266</f>
        <v>0</v>
      </c>
      <c r="Q266" s="225">
        <v>0</v>
      </c>
      <c r="R266" s="225">
        <f>Q266*H266</f>
        <v>0</v>
      </c>
      <c r="S266" s="225">
        <v>0.012999999999999999</v>
      </c>
      <c r="T266" s="226">
        <f>S266*H266</f>
        <v>0.009892999999999999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7" t="s">
        <v>221</v>
      </c>
      <c r="AT266" s="227" t="s">
        <v>217</v>
      </c>
      <c r="AU266" s="227" t="s">
        <v>84</v>
      </c>
      <c r="AY266" s="20" t="s">
        <v>215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82</v>
      </c>
      <c r="BK266" s="228">
        <f>ROUND(I266*H266,2)</f>
        <v>0</v>
      </c>
      <c r="BL266" s="20" t="s">
        <v>221</v>
      </c>
      <c r="BM266" s="227" t="s">
        <v>1144</v>
      </c>
    </row>
    <row r="267" s="2" customFormat="1">
      <c r="A267" s="41"/>
      <c r="B267" s="42"/>
      <c r="C267" s="43"/>
      <c r="D267" s="229" t="s">
        <v>223</v>
      </c>
      <c r="E267" s="43"/>
      <c r="F267" s="230" t="s">
        <v>648</v>
      </c>
      <c r="G267" s="43"/>
      <c r="H267" s="43"/>
      <c r="I267" s="231"/>
      <c r="J267" s="43"/>
      <c r="K267" s="43"/>
      <c r="L267" s="47"/>
      <c r="M267" s="232"/>
      <c r="N267" s="233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223</v>
      </c>
      <c r="AU267" s="20" t="s">
        <v>84</v>
      </c>
    </row>
    <row r="268" s="13" customFormat="1">
      <c r="A268" s="13"/>
      <c r="B268" s="234"/>
      <c r="C268" s="235"/>
      <c r="D268" s="236" t="s">
        <v>173</v>
      </c>
      <c r="E268" s="237" t="s">
        <v>21</v>
      </c>
      <c r="F268" s="238" t="s">
        <v>1145</v>
      </c>
      <c r="G268" s="235"/>
      <c r="H268" s="239">
        <v>0.76100000000000001</v>
      </c>
      <c r="I268" s="240"/>
      <c r="J268" s="235"/>
      <c r="K268" s="235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173</v>
      </c>
      <c r="AU268" s="245" t="s">
        <v>84</v>
      </c>
      <c r="AV268" s="13" t="s">
        <v>84</v>
      </c>
      <c r="AW268" s="13" t="s">
        <v>35</v>
      </c>
      <c r="AX268" s="13" t="s">
        <v>82</v>
      </c>
      <c r="AY268" s="245" t="s">
        <v>215</v>
      </c>
    </row>
    <row r="269" s="2" customFormat="1" ht="37.8" customHeight="1">
      <c r="A269" s="41"/>
      <c r="B269" s="42"/>
      <c r="C269" s="216" t="s">
        <v>506</v>
      </c>
      <c r="D269" s="216" t="s">
        <v>217</v>
      </c>
      <c r="E269" s="217" t="s">
        <v>1146</v>
      </c>
      <c r="F269" s="218" t="s">
        <v>1147</v>
      </c>
      <c r="G269" s="219" t="s">
        <v>108</v>
      </c>
      <c r="H269" s="220">
        <v>17.414999999999999</v>
      </c>
      <c r="I269" s="221"/>
      <c r="J269" s="222">
        <f>ROUND(I269*H269,2)</f>
        <v>0</v>
      </c>
      <c r="K269" s="218" t="s">
        <v>220</v>
      </c>
      <c r="L269" s="47"/>
      <c r="M269" s="223" t="s">
        <v>21</v>
      </c>
      <c r="N269" s="224" t="s">
        <v>45</v>
      </c>
      <c r="O269" s="87"/>
      <c r="P269" s="225">
        <f>O269*H269</f>
        <v>0</v>
      </c>
      <c r="Q269" s="225">
        <v>0</v>
      </c>
      <c r="R269" s="225">
        <f>Q269*H269</f>
        <v>0</v>
      </c>
      <c r="S269" s="225">
        <v>0.014999999999999999</v>
      </c>
      <c r="T269" s="226">
        <f>S269*H269</f>
        <v>0.26122499999999998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7" t="s">
        <v>221</v>
      </c>
      <c r="AT269" s="227" t="s">
        <v>217</v>
      </c>
      <c r="AU269" s="227" t="s">
        <v>84</v>
      </c>
      <c r="AY269" s="20" t="s">
        <v>215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20" t="s">
        <v>82</v>
      </c>
      <c r="BK269" s="228">
        <f>ROUND(I269*H269,2)</f>
        <v>0</v>
      </c>
      <c r="BL269" s="20" t="s">
        <v>221</v>
      </c>
      <c r="BM269" s="227" t="s">
        <v>1148</v>
      </c>
    </row>
    <row r="270" s="2" customFormat="1">
      <c r="A270" s="41"/>
      <c r="B270" s="42"/>
      <c r="C270" s="43"/>
      <c r="D270" s="229" t="s">
        <v>223</v>
      </c>
      <c r="E270" s="43"/>
      <c r="F270" s="230" t="s">
        <v>1149</v>
      </c>
      <c r="G270" s="43"/>
      <c r="H270" s="43"/>
      <c r="I270" s="231"/>
      <c r="J270" s="43"/>
      <c r="K270" s="43"/>
      <c r="L270" s="47"/>
      <c r="M270" s="232"/>
      <c r="N270" s="23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223</v>
      </c>
      <c r="AU270" s="20" t="s">
        <v>84</v>
      </c>
    </row>
    <row r="271" s="13" customFormat="1">
      <c r="A271" s="13"/>
      <c r="B271" s="234"/>
      <c r="C271" s="235"/>
      <c r="D271" s="236" t="s">
        <v>173</v>
      </c>
      <c r="E271" s="237" t="s">
        <v>21</v>
      </c>
      <c r="F271" s="238" t="s">
        <v>1150</v>
      </c>
      <c r="G271" s="235"/>
      <c r="H271" s="239">
        <v>17.414999999999999</v>
      </c>
      <c r="I271" s="240"/>
      <c r="J271" s="235"/>
      <c r="K271" s="235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173</v>
      </c>
      <c r="AU271" s="245" t="s">
        <v>84</v>
      </c>
      <c r="AV271" s="13" t="s">
        <v>84</v>
      </c>
      <c r="AW271" s="13" t="s">
        <v>35</v>
      </c>
      <c r="AX271" s="13" t="s">
        <v>82</v>
      </c>
      <c r="AY271" s="245" t="s">
        <v>215</v>
      </c>
    </row>
    <row r="272" s="2" customFormat="1" ht="44.25" customHeight="1">
      <c r="A272" s="41"/>
      <c r="B272" s="42"/>
      <c r="C272" s="216" t="s">
        <v>512</v>
      </c>
      <c r="D272" s="216" t="s">
        <v>217</v>
      </c>
      <c r="E272" s="217" t="s">
        <v>662</v>
      </c>
      <c r="F272" s="218" t="s">
        <v>663</v>
      </c>
      <c r="G272" s="219" t="s">
        <v>108</v>
      </c>
      <c r="H272" s="220">
        <v>32.451999999999998</v>
      </c>
      <c r="I272" s="221"/>
      <c r="J272" s="222">
        <f>ROUND(I272*H272,2)</f>
        <v>0</v>
      </c>
      <c r="K272" s="218" t="s">
        <v>220</v>
      </c>
      <c r="L272" s="47"/>
      <c r="M272" s="223" t="s">
        <v>21</v>
      </c>
      <c r="N272" s="224" t="s">
        <v>45</v>
      </c>
      <c r="O272" s="87"/>
      <c r="P272" s="225">
        <f>O272*H272</f>
        <v>0</v>
      </c>
      <c r="Q272" s="225">
        <v>0</v>
      </c>
      <c r="R272" s="225">
        <f>Q272*H272</f>
        <v>0</v>
      </c>
      <c r="S272" s="225">
        <v>0.016</v>
      </c>
      <c r="T272" s="226">
        <f>S272*H272</f>
        <v>0.51923200000000003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7" t="s">
        <v>221</v>
      </c>
      <c r="AT272" s="227" t="s">
        <v>217</v>
      </c>
      <c r="AU272" s="227" t="s">
        <v>84</v>
      </c>
      <c r="AY272" s="20" t="s">
        <v>215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20" t="s">
        <v>82</v>
      </c>
      <c r="BK272" s="228">
        <f>ROUND(I272*H272,2)</f>
        <v>0</v>
      </c>
      <c r="BL272" s="20" t="s">
        <v>221</v>
      </c>
      <c r="BM272" s="227" t="s">
        <v>1151</v>
      </c>
    </row>
    <row r="273" s="2" customFormat="1">
      <c r="A273" s="41"/>
      <c r="B273" s="42"/>
      <c r="C273" s="43"/>
      <c r="D273" s="229" t="s">
        <v>223</v>
      </c>
      <c r="E273" s="43"/>
      <c r="F273" s="230" t="s">
        <v>665</v>
      </c>
      <c r="G273" s="43"/>
      <c r="H273" s="43"/>
      <c r="I273" s="231"/>
      <c r="J273" s="43"/>
      <c r="K273" s="43"/>
      <c r="L273" s="47"/>
      <c r="M273" s="232"/>
      <c r="N273" s="233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223</v>
      </c>
      <c r="AU273" s="20" t="s">
        <v>84</v>
      </c>
    </row>
    <row r="274" s="16" customFormat="1">
      <c r="A274" s="16"/>
      <c r="B274" s="268"/>
      <c r="C274" s="269"/>
      <c r="D274" s="236" t="s">
        <v>173</v>
      </c>
      <c r="E274" s="270" t="s">
        <v>21</v>
      </c>
      <c r="F274" s="271" t="s">
        <v>666</v>
      </c>
      <c r="G274" s="269"/>
      <c r="H274" s="270" t="s">
        <v>21</v>
      </c>
      <c r="I274" s="272"/>
      <c r="J274" s="269"/>
      <c r="K274" s="269"/>
      <c r="L274" s="273"/>
      <c r="M274" s="274"/>
      <c r="N274" s="275"/>
      <c r="O274" s="275"/>
      <c r="P274" s="275"/>
      <c r="Q274" s="275"/>
      <c r="R274" s="275"/>
      <c r="S274" s="275"/>
      <c r="T274" s="27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77" t="s">
        <v>173</v>
      </c>
      <c r="AU274" s="277" t="s">
        <v>84</v>
      </c>
      <c r="AV274" s="16" t="s">
        <v>82</v>
      </c>
      <c r="AW274" s="16" t="s">
        <v>35</v>
      </c>
      <c r="AX274" s="16" t="s">
        <v>74</v>
      </c>
      <c r="AY274" s="277" t="s">
        <v>215</v>
      </c>
    </row>
    <row r="275" s="13" customFormat="1">
      <c r="A275" s="13"/>
      <c r="B275" s="234"/>
      <c r="C275" s="235"/>
      <c r="D275" s="236" t="s">
        <v>173</v>
      </c>
      <c r="E275" s="237" t="s">
        <v>21</v>
      </c>
      <c r="F275" s="238" t="s">
        <v>138</v>
      </c>
      <c r="G275" s="235"/>
      <c r="H275" s="239">
        <v>32.451999999999998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173</v>
      </c>
      <c r="AU275" s="245" t="s">
        <v>84</v>
      </c>
      <c r="AV275" s="13" t="s">
        <v>84</v>
      </c>
      <c r="AW275" s="13" t="s">
        <v>35</v>
      </c>
      <c r="AX275" s="13" t="s">
        <v>82</v>
      </c>
      <c r="AY275" s="245" t="s">
        <v>215</v>
      </c>
    </row>
    <row r="276" s="2" customFormat="1" ht="33" customHeight="1">
      <c r="A276" s="41"/>
      <c r="B276" s="42"/>
      <c r="C276" s="216" t="s">
        <v>516</v>
      </c>
      <c r="D276" s="216" t="s">
        <v>217</v>
      </c>
      <c r="E276" s="217" t="s">
        <v>668</v>
      </c>
      <c r="F276" s="218" t="s">
        <v>669</v>
      </c>
      <c r="G276" s="219" t="s">
        <v>108</v>
      </c>
      <c r="H276" s="220">
        <v>27.760000000000002</v>
      </c>
      <c r="I276" s="221"/>
      <c r="J276" s="222">
        <f>ROUND(I276*H276,2)</f>
        <v>0</v>
      </c>
      <c r="K276" s="218" t="s">
        <v>220</v>
      </c>
      <c r="L276" s="47"/>
      <c r="M276" s="223" t="s">
        <v>21</v>
      </c>
      <c r="N276" s="224" t="s">
        <v>45</v>
      </c>
      <c r="O276" s="87"/>
      <c r="P276" s="225">
        <f>O276*H276</f>
        <v>0</v>
      </c>
      <c r="Q276" s="225">
        <v>0</v>
      </c>
      <c r="R276" s="225">
        <f>Q276*H276</f>
        <v>0</v>
      </c>
      <c r="S276" s="225">
        <v>0.0025999999999999999</v>
      </c>
      <c r="T276" s="226">
        <f>S276*H276</f>
        <v>0.072176000000000004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7" t="s">
        <v>221</v>
      </c>
      <c r="AT276" s="227" t="s">
        <v>217</v>
      </c>
      <c r="AU276" s="227" t="s">
        <v>84</v>
      </c>
      <c r="AY276" s="20" t="s">
        <v>215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20" t="s">
        <v>82</v>
      </c>
      <c r="BK276" s="228">
        <f>ROUND(I276*H276,2)</f>
        <v>0</v>
      </c>
      <c r="BL276" s="20" t="s">
        <v>221</v>
      </c>
      <c r="BM276" s="227" t="s">
        <v>1152</v>
      </c>
    </row>
    <row r="277" s="2" customFormat="1">
      <c r="A277" s="41"/>
      <c r="B277" s="42"/>
      <c r="C277" s="43"/>
      <c r="D277" s="229" t="s">
        <v>223</v>
      </c>
      <c r="E277" s="43"/>
      <c r="F277" s="230" t="s">
        <v>671</v>
      </c>
      <c r="G277" s="43"/>
      <c r="H277" s="43"/>
      <c r="I277" s="231"/>
      <c r="J277" s="43"/>
      <c r="K277" s="43"/>
      <c r="L277" s="47"/>
      <c r="M277" s="232"/>
      <c r="N277" s="233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223</v>
      </c>
      <c r="AU277" s="20" t="s">
        <v>84</v>
      </c>
    </row>
    <row r="278" s="16" customFormat="1">
      <c r="A278" s="16"/>
      <c r="B278" s="268"/>
      <c r="C278" s="269"/>
      <c r="D278" s="236" t="s">
        <v>173</v>
      </c>
      <c r="E278" s="270" t="s">
        <v>21</v>
      </c>
      <c r="F278" s="271" t="s">
        <v>672</v>
      </c>
      <c r="G278" s="269"/>
      <c r="H278" s="270" t="s">
        <v>21</v>
      </c>
      <c r="I278" s="272"/>
      <c r="J278" s="269"/>
      <c r="K278" s="269"/>
      <c r="L278" s="273"/>
      <c r="M278" s="274"/>
      <c r="N278" s="275"/>
      <c r="O278" s="275"/>
      <c r="P278" s="275"/>
      <c r="Q278" s="275"/>
      <c r="R278" s="275"/>
      <c r="S278" s="275"/>
      <c r="T278" s="27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7" t="s">
        <v>173</v>
      </c>
      <c r="AU278" s="277" t="s">
        <v>84</v>
      </c>
      <c r="AV278" s="16" t="s">
        <v>82</v>
      </c>
      <c r="AW278" s="16" t="s">
        <v>35</v>
      </c>
      <c r="AX278" s="16" t="s">
        <v>74</v>
      </c>
      <c r="AY278" s="277" t="s">
        <v>215</v>
      </c>
    </row>
    <row r="279" s="13" customFormat="1">
      <c r="A279" s="13"/>
      <c r="B279" s="234"/>
      <c r="C279" s="235"/>
      <c r="D279" s="236" t="s">
        <v>173</v>
      </c>
      <c r="E279" s="237" t="s">
        <v>21</v>
      </c>
      <c r="F279" s="238" t="s">
        <v>1153</v>
      </c>
      <c r="G279" s="235"/>
      <c r="H279" s="239">
        <v>21.565999999999999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173</v>
      </c>
      <c r="AU279" s="245" t="s">
        <v>84</v>
      </c>
      <c r="AV279" s="13" t="s">
        <v>84</v>
      </c>
      <c r="AW279" s="13" t="s">
        <v>35</v>
      </c>
      <c r="AX279" s="13" t="s">
        <v>74</v>
      </c>
      <c r="AY279" s="245" t="s">
        <v>215</v>
      </c>
    </row>
    <row r="280" s="14" customFormat="1">
      <c r="A280" s="14"/>
      <c r="B280" s="246"/>
      <c r="C280" s="247"/>
      <c r="D280" s="236" t="s">
        <v>173</v>
      </c>
      <c r="E280" s="248" t="s">
        <v>121</v>
      </c>
      <c r="F280" s="249" t="s">
        <v>226</v>
      </c>
      <c r="G280" s="247"/>
      <c r="H280" s="250">
        <v>21.565999999999999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173</v>
      </c>
      <c r="AU280" s="256" t="s">
        <v>84</v>
      </c>
      <c r="AV280" s="14" t="s">
        <v>120</v>
      </c>
      <c r="AW280" s="14" t="s">
        <v>35</v>
      </c>
      <c r="AX280" s="14" t="s">
        <v>74</v>
      </c>
      <c r="AY280" s="256" t="s">
        <v>215</v>
      </c>
    </row>
    <row r="281" s="16" customFormat="1">
      <c r="A281" s="16"/>
      <c r="B281" s="268"/>
      <c r="C281" s="269"/>
      <c r="D281" s="236" t="s">
        <v>173</v>
      </c>
      <c r="E281" s="270" t="s">
        <v>21</v>
      </c>
      <c r="F281" s="271" t="s">
        <v>674</v>
      </c>
      <c r="G281" s="269"/>
      <c r="H281" s="270" t="s">
        <v>21</v>
      </c>
      <c r="I281" s="272"/>
      <c r="J281" s="269"/>
      <c r="K281" s="269"/>
      <c r="L281" s="273"/>
      <c r="M281" s="274"/>
      <c r="N281" s="275"/>
      <c r="O281" s="275"/>
      <c r="P281" s="275"/>
      <c r="Q281" s="275"/>
      <c r="R281" s="275"/>
      <c r="S281" s="275"/>
      <c r="T281" s="27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77" t="s">
        <v>173</v>
      </c>
      <c r="AU281" s="277" t="s">
        <v>84</v>
      </c>
      <c r="AV281" s="16" t="s">
        <v>82</v>
      </c>
      <c r="AW281" s="16" t="s">
        <v>35</v>
      </c>
      <c r="AX281" s="16" t="s">
        <v>74</v>
      </c>
      <c r="AY281" s="277" t="s">
        <v>215</v>
      </c>
    </row>
    <row r="282" s="13" customFormat="1">
      <c r="A282" s="13"/>
      <c r="B282" s="234"/>
      <c r="C282" s="235"/>
      <c r="D282" s="236" t="s">
        <v>173</v>
      </c>
      <c r="E282" s="237" t="s">
        <v>21</v>
      </c>
      <c r="F282" s="238" t="s">
        <v>1154</v>
      </c>
      <c r="G282" s="235"/>
      <c r="H282" s="239">
        <v>6.194</v>
      </c>
      <c r="I282" s="240"/>
      <c r="J282" s="235"/>
      <c r="K282" s="235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173</v>
      </c>
      <c r="AU282" s="245" t="s">
        <v>84</v>
      </c>
      <c r="AV282" s="13" t="s">
        <v>84</v>
      </c>
      <c r="AW282" s="13" t="s">
        <v>35</v>
      </c>
      <c r="AX282" s="13" t="s">
        <v>74</v>
      </c>
      <c r="AY282" s="245" t="s">
        <v>215</v>
      </c>
    </row>
    <row r="283" s="14" customFormat="1">
      <c r="A283" s="14"/>
      <c r="B283" s="246"/>
      <c r="C283" s="247"/>
      <c r="D283" s="236" t="s">
        <v>173</v>
      </c>
      <c r="E283" s="248" t="s">
        <v>128</v>
      </c>
      <c r="F283" s="249" t="s">
        <v>226</v>
      </c>
      <c r="G283" s="247"/>
      <c r="H283" s="250">
        <v>6.194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173</v>
      </c>
      <c r="AU283" s="256" t="s">
        <v>84</v>
      </c>
      <c r="AV283" s="14" t="s">
        <v>120</v>
      </c>
      <c r="AW283" s="14" t="s">
        <v>35</v>
      </c>
      <c r="AX283" s="14" t="s">
        <v>74</v>
      </c>
      <c r="AY283" s="256" t="s">
        <v>215</v>
      </c>
    </row>
    <row r="284" s="15" customFormat="1">
      <c r="A284" s="15"/>
      <c r="B284" s="257"/>
      <c r="C284" s="258"/>
      <c r="D284" s="236" t="s">
        <v>173</v>
      </c>
      <c r="E284" s="259" t="s">
        <v>21</v>
      </c>
      <c r="F284" s="260" t="s">
        <v>227</v>
      </c>
      <c r="G284" s="258"/>
      <c r="H284" s="261">
        <v>27.760000000000002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7" t="s">
        <v>173</v>
      </c>
      <c r="AU284" s="267" t="s">
        <v>84</v>
      </c>
      <c r="AV284" s="15" t="s">
        <v>221</v>
      </c>
      <c r="AW284" s="15" t="s">
        <v>35</v>
      </c>
      <c r="AX284" s="15" t="s">
        <v>82</v>
      </c>
      <c r="AY284" s="267" t="s">
        <v>215</v>
      </c>
    </row>
    <row r="285" s="12" customFormat="1" ht="22.8" customHeight="1">
      <c r="A285" s="12"/>
      <c r="B285" s="200"/>
      <c r="C285" s="201"/>
      <c r="D285" s="202" t="s">
        <v>73</v>
      </c>
      <c r="E285" s="214" t="s">
        <v>688</v>
      </c>
      <c r="F285" s="214" t="s">
        <v>689</v>
      </c>
      <c r="G285" s="201"/>
      <c r="H285" s="201"/>
      <c r="I285" s="204"/>
      <c r="J285" s="215">
        <f>BK285</f>
        <v>0</v>
      </c>
      <c r="K285" s="201"/>
      <c r="L285" s="206"/>
      <c r="M285" s="207"/>
      <c r="N285" s="208"/>
      <c r="O285" s="208"/>
      <c r="P285" s="209">
        <f>SUM(P286:P307)</f>
        <v>0</v>
      </c>
      <c r="Q285" s="208"/>
      <c r="R285" s="209">
        <f>SUM(R286:R307)</f>
        <v>0</v>
      </c>
      <c r="S285" s="208"/>
      <c r="T285" s="210">
        <f>SUM(T286:T307)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1" t="s">
        <v>82</v>
      </c>
      <c r="AT285" s="212" t="s">
        <v>73</v>
      </c>
      <c r="AU285" s="212" t="s">
        <v>82</v>
      </c>
      <c r="AY285" s="211" t="s">
        <v>215</v>
      </c>
      <c r="BK285" s="213">
        <f>SUM(BK286:BK307)</f>
        <v>0</v>
      </c>
    </row>
    <row r="286" s="2" customFormat="1" ht="44.25" customHeight="1">
      <c r="A286" s="41"/>
      <c r="B286" s="42"/>
      <c r="C286" s="216" t="s">
        <v>522</v>
      </c>
      <c r="D286" s="216" t="s">
        <v>217</v>
      </c>
      <c r="E286" s="217" t="s">
        <v>691</v>
      </c>
      <c r="F286" s="218" t="s">
        <v>692</v>
      </c>
      <c r="G286" s="219" t="s">
        <v>258</v>
      </c>
      <c r="H286" s="220">
        <v>40.779000000000003</v>
      </c>
      <c r="I286" s="221"/>
      <c r="J286" s="222">
        <f>ROUND(I286*H286,2)</f>
        <v>0</v>
      </c>
      <c r="K286" s="218" t="s">
        <v>220</v>
      </c>
      <c r="L286" s="47"/>
      <c r="M286" s="223" t="s">
        <v>21</v>
      </c>
      <c r="N286" s="224" t="s">
        <v>45</v>
      </c>
      <c r="O286" s="87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221</v>
      </c>
      <c r="AT286" s="227" t="s">
        <v>217</v>
      </c>
      <c r="AU286" s="227" t="s">
        <v>84</v>
      </c>
      <c r="AY286" s="20" t="s">
        <v>215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82</v>
      </c>
      <c r="BK286" s="228">
        <f>ROUND(I286*H286,2)</f>
        <v>0</v>
      </c>
      <c r="BL286" s="20" t="s">
        <v>221</v>
      </c>
      <c r="BM286" s="227" t="s">
        <v>1155</v>
      </c>
    </row>
    <row r="287" s="2" customFormat="1">
      <c r="A287" s="41"/>
      <c r="B287" s="42"/>
      <c r="C287" s="43"/>
      <c r="D287" s="229" t="s">
        <v>223</v>
      </c>
      <c r="E287" s="43"/>
      <c r="F287" s="230" t="s">
        <v>694</v>
      </c>
      <c r="G287" s="43"/>
      <c r="H287" s="43"/>
      <c r="I287" s="231"/>
      <c r="J287" s="43"/>
      <c r="K287" s="43"/>
      <c r="L287" s="47"/>
      <c r="M287" s="232"/>
      <c r="N287" s="23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223</v>
      </c>
      <c r="AU287" s="20" t="s">
        <v>84</v>
      </c>
    </row>
    <row r="288" s="2" customFormat="1" ht="33" customHeight="1">
      <c r="A288" s="41"/>
      <c r="B288" s="42"/>
      <c r="C288" s="216" t="s">
        <v>527</v>
      </c>
      <c r="D288" s="216" t="s">
        <v>217</v>
      </c>
      <c r="E288" s="217" t="s">
        <v>696</v>
      </c>
      <c r="F288" s="218" t="s">
        <v>697</v>
      </c>
      <c r="G288" s="219" t="s">
        <v>258</v>
      </c>
      <c r="H288" s="220">
        <v>40.779000000000003</v>
      </c>
      <c r="I288" s="221"/>
      <c r="J288" s="222">
        <f>ROUND(I288*H288,2)</f>
        <v>0</v>
      </c>
      <c r="K288" s="218" t="s">
        <v>220</v>
      </c>
      <c r="L288" s="47"/>
      <c r="M288" s="223" t="s">
        <v>21</v>
      </c>
      <c r="N288" s="224" t="s">
        <v>45</v>
      </c>
      <c r="O288" s="87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7" t="s">
        <v>221</v>
      </c>
      <c r="AT288" s="227" t="s">
        <v>217</v>
      </c>
      <c r="AU288" s="227" t="s">
        <v>84</v>
      </c>
      <c r="AY288" s="20" t="s">
        <v>215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82</v>
      </c>
      <c r="BK288" s="228">
        <f>ROUND(I288*H288,2)</f>
        <v>0</v>
      </c>
      <c r="BL288" s="20" t="s">
        <v>221</v>
      </c>
      <c r="BM288" s="227" t="s">
        <v>1156</v>
      </c>
    </row>
    <row r="289" s="2" customFormat="1">
      <c r="A289" s="41"/>
      <c r="B289" s="42"/>
      <c r="C289" s="43"/>
      <c r="D289" s="229" t="s">
        <v>223</v>
      </c>
      <c r="E289" s="43"/>
      <c r="F289" s="230" t="s">
        <v>699</v>
      </c>
      <c r="G289" s="43"/>
      <c r="H289" s="43"/>
      <c r="I289" s="231"/>
      <c r="J289" s="43"/>
      <c r="K289" s="43"/>
      <c r="L289" s="47"/>
      <c r="M289" s="232"/>
      <c r="N289" s="23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223</v>
      </c>
      <c r="AU289" s="20" t="s">
        <v>84</v>
      </c>
    </row>
    <row r="290" s="2" customFormat="1" ht="44.25" customHeight="1">
      <c r="A290" s="41"/>
      <c r="B290" s="42"/>
      <c r="C290" s="216" t="s">
        <v>532</v>
      </c>
      <c r="D290" s="216" t="s">
        <v>217</v>
      </c>
      <c r="E290" s="217" t="s">
        <v>701</v>
      </c>
      <c r="F290" s="218" t="s">
        <v>702</v>
      </c>
      <c r="G290" s="219" t="s">
        <v>258</v>
      </c>
      <c r="H290" s="220">
        <v>774.80100000000004</v>
      </c>
      <c r="I290" s="221"/>
      <c r="J290" s="222">
        <f>ROUND(I290*H290,2)</f>
        <v>0</v>
      </c>
      <c r="K290" s="218" t="s">
        <v>220</v>
      </c>
      <c r="L290" s="47"/>
      <c r="M290" s="223" t="s">
        <v>21</v>
      </c>
      <c r="N290" s="224" t="s">
        <v>45</v>
      </c>
      <c r="O290" s="87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7" t="s">
        <v>221</v>
      </c>
      <c r="AT290" s="227" t="s">
        <v>217</v>
      </c>
      <c r="AU290" s="227" t="s">
        <v>84</v>
      </c>
      <c r="AY290" s="20" t="s">
        <v>215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82</v>
      </c>
      <c r="BK290" s="228">
        <f>ROUND(I290*H290,2)</f>
        <v>0</v>
      </c>
      <c r="BL290" s="20" t="s">
        <v>221</v>
      </c>
      <c r="BM290" s="227" t="s">
        <v>1157</v>
      </c>
    </row>
    <row r="291" s="2" customFormat="1">
      <c r="A291" s="41"/>
      <c r="B291" s="42"/>
      <c r="C291" s="43"/>
      <c r="D291" s="229" t="s">
        <v>223</v>
      </c>
      <c r="E291" s="43"/>
      <c r="F291" s="230" t="s">
        <v>704</v>
      </c>
      <c r="G291" s="43"/>
      <c r="H291" s="43"/>
      <c r="I291" s="231"/>
      <c r="J291" s="43"/>
      <c r="K291" s="43"/>
      <c r="L291" s="47"/>
      <c r="M291" s="232"/>
      <c r="N291" s="233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223</v>
      </c>
      <c r="AU291" s="20" t="s">
        <v>84</v>
      </c>
    </row>
    <row r="292" s="13" customFormat="1">
      <c r="A292" s="13"/>
      <c r="B292" s="234"/>
      <c r="C292" s="235"/>
      <c r="D292" s="236" t="s">
        <v>173</v>
      </c>
      <c r="E292" s="235"/>
      <c r="F292" s="238" t="s">
        <v>1158</v>
      </c>
      <c r="G292" s="235"/>
      <c r="H292" s="239">
        <v>774.80100000000004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173</v>
      </c>
      <c r="AU292" s="245" t="s">
        <v>84</v>
      </c>
      <c r="AV292" s="13" t="s">
        <v>84</v>
      </c>
      <c r="AW292" s="13" t="s">
        <v>4</v>
      </c>
      <c r="AX292" s="13" t="s">
        <v>82</v>
      </c>
      <c r="AY292" s="245" t="s">
        <v>215</v>
      </c>
    </row>
    <row r="293" s="2" customFormat="1" ht="44.25" customHeight="1">
      <c r="A293" s="41"/>
      <c r="B293" s="42"/>
      <c r="C293" s="216" t="s">
        <v>538</v>
      </c>
      <c r="D293" s="216" t="s">
        <v>217</v>
      </c>
      <c r="E293" s="217" t="s">
        <v>707</v>
      </c>
      <c r="F293" s="218" t="s">
        <v>708</v>
      </c>
      <c r="G293" s="219" t="s">
        <v>258</v>
      </c>
      <c r="H293" s="220">
        <v>0.053999999999999999</v>
      </c>
      <c r="I293" s="221"/>
      <c r="J293" s="222">
        <f>ROUND(I293*H293,2)</f>
        <v>0</v>
      </c>
      <c r="K293" s="218" t="s">
        <v>220</v>
      </c>
      <c r="L293" s="47"/>
      <c r="M293" s="223" t="s">
        <v>21</v>
      </c>
      <c r="N293" s="224" t="s">
        <v>45</v>
      </c>
      <c r="O293" s="87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7" t="s">
        <v>221</v>
      </c>
      <c r="AT293" s="227" t="s">
        <v>217</v>
      </c>
      <c r="AU293" s="227" t="s">
        <v>84</v>
      </c>
      <c r="AY293" s="20" t="s">
        <v>215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20" t="s">
        <v>82</v>
      </c>
      <c r="BK293" s="228">
        <f>ROUND(I293*H293,2)</f>
        <v>0</v>
      </c>
      <c r="BL293" s="20" t="s">
        <v>221</v>
      </c>
      <c r="BM293" s="227" t="s">
        <v>1159</v>
      </c>
    </row>
    <row r="294" s="2" customFormat="1">
      <c r="A294" s="41"/>
      <c r="B294" s="42"/>
      <c r="C294" s="43"/>
      <c r="D294" s="229" t="s">
        <v>223</v>
      </c>
      <c r="E294" s="43"/>
      <c r="F294" s="230" t="s">
        <v>710</v>
      </c>
      <c r="G294" s="43"/>
      <c r="H294" s="43"/>
      <c r="I294" s="231"/>
      <c r="J294" s="43"/>
      <c r="K294" s="43"/>
      <c r="L294" s="47"/>
      <c r="M294" s="232"/>
      <c r="N294" s="233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223</v>
      </c>
      <c r="AU294" s="20" t="s">
        <v>84</v>
      </c>
    </row>
    <row r="295" s="2" customFormat="1" ht="44.25" customHeight="1">
      <c r="A295" s="41"/>
      <c r="B295" s="42"/>
      <c r="C295" s="216" t="s">
        <v>544</v>
      </c>
      <c r="D295" s="216" t="s">
        <v>217</v>
      </c>
      <c r="E295" s="217" t="s">
        <v>713</v>
      </c>
      <c r="F295" s="218" t="s">
        <v>714</v>
      </c>
      <c r="G295" s="219" t="s">
        <v>258</v>
      </c>
      <c r="H295" s="220">
        <v>32.609999999999999</v>
      </c>
      <c r="I295" s="221"/>
      <c r="J295" s="222">
        <f>ROUND(I295*H295,2)</f>
        <v>0</v>
      </c>
      <c r="K295" s="218" t="s">
        <v>220</v>
      </c>
      <c r="L295" s="47"/>
      <c r="M295" s="223" t="s">
        <v>21</v>
      </c>
      <c r="N295" s="224" t="s">
        <v>45</v>
      </c>
      <c r="O295" s="87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7" t="s">
        <v>221</v>
      </c>
      <c r="AT295" s="227" t="s">
        <v>217</v>
      </c>
      <c r="AU295" s="227" t="s">
        <v>84</v>
      </c>
      <c r="AY295" s="20" t="s">
        <v>215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20" t="s">
        <v>82</v>
      </c>
      <c r="BK295" s="228">
        <f>ROUND(I295*H295,2)</f>
        <v>0</v>
      </c>
      <c r="BL295" s="20" t="s">
        <v>221</v>
      </c>
      <c r="BM295" s="227" t="s">
        <v>1160</v>
      </c>
    </row>
    <row r="296" s="2" customFormat="1">
      <c r="A296" s="41"/>
      <c r="B296" s="42"/>
      <c r="C296" s="43"/>
      <c r="D296" s="229" t="s">
        <v>223</v>
      </c>
      <c r="E296" s="43"/>
      <c r="F296" s="230" t="s">
        <v>716</v>
      </c>
      <c r="G296" s="43"/>
      <c r="H296" s="43"/>
      <c r="I296" s="231"/>
      <c r="J296" s="43"/>
      <c r="K296" s="43"/>
      <c r="L296" s="47"/>
      <c r="M296" s="232"/>
      <c r="N296" s="233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223</v>
      </c>
      <c r="AU296" s="20" t="s">
        <v>84</v>
      </c>
    </row>
    <row r="297" s="13" customFormat="1">
      <c r="A297" s="13"/>
      <c r="B297" s="234"/>
      <c r="C297" s="235"/>
      <c r="D297" s="236" t="s">
        <v>173</v>
      </c>
      <c r="E297" s="237" t="s">
        <v>21</v>
      </c>
      <c r="F297" s="238" t="s">
        <v>1161</v>
      </c>
      <c r="G297" s="235"/>
      <c r="H297" s="239">
        <v>32.609999999999999</v>
      </c>
      <c r="I297" s="240"/>
      <c r="J297" s="235"/>
      <c r="K297" s="235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173</v>
      </c>
      <c r="AU297" s="245" t="s">
        <v>84</v>
      </c>
      <c r="AV297" s="13" t="s">
        <v>84</v>
      </c>
      <c r="AW297" s="13" t="s">
        <v>35</v>
      </c>
      <c r="AX297" s="13" t="s">
        <v>82</v>
      </c>
      <c r="AY297" s="245" t="s">
        <v>215</v>
      </c>
    </row>
    <row r="298" s="2" customFormat="1" ht="55.5" customHeight="1">
      <c r="A298" s="41"/>
      <c r="B298" s="42"/>
      <c r="C298" s="216" t="s">
        <v>549</v>
      </c>
      <c r="D298" s="216" t="s">
        <v>217</v>
      </c>
      <c r="E298" s="217" t="s">
        <v>719</v>
      </c>
      <c r="F298" s="218" t="s">
        <v>720</v>
      </c>
      <c r="G298" s="219" t="s">
        <v>258</v>
      </c>
      <c r="H298" s="220">
        <v>4.3209999999999997</v>
      </c>
      <c r="I298" s="221"/>
      <c r="J298" s="222">
        <f>ROUND(I298*H298,2)</f>
        <v>0</v>
      </c>
      <c r="K298" s="218" t="s">
        <v>220</v>
      </c>
      <c r="L298" s="47"/>
      <c r="M298" s="223" t="s">
        <v>21</v>
      </c>
      <c r="N298" s="224" t="s">
        <v>45</v>
      </c>
      <c r="O298" s="87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7" t="s">
        <v>221</v>
      </c>
      <c r="AT298" s="227" t="s">
        <v>217</v>
      </c>
      <c r="AU298" s="227" t="s">
        <v>84</v>
      </c>
      <c r="AY298" s="20" t="s">
        <v>215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20" t="s">
        <v>82</v>
      </c>
      <c r="BK298" s="228">
        <f>ROUND(I298*H298,2)</f>
        <v>0</v>
      </c>
      <c r="BL298" s="20" t="s">
        <v>221</v>
      </c>
      <c r="BM298" s="227" t="s">
        <v>1162</v>
      </c>
    </row>
    <row r="299" s="2" customFormat="1">
      <c r="A299" s="41"/>
      <c r="B299" s="42"/>
      <c r="C299" s="43"/>
      <c r="D299" s="229" t="s">
        <v>223</v>
      </c>
      <c r="E299" s="43"/>
      <c r="F299" s="230" t="s">
        <v>722</v>
      </c>
      <c r="G299" s="43"/>
      <c r="H299" s="43"/>
      <c r="I299" s="231"/>
      <c r="J299" s="43"/>
      <c r="K299" s="43"/>
      <c r="L299" s="47"/>
      <c r="M299" s="232"/>
      <c r="N299" s="23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223</v>
      </c>
      <c r="AU299" s="20" t="s">
        <v>84</v>
      </c>
    </row>
    <row r="300" s="13" customFormat="1">
      <c r="A300" s="13"/>
      <c r="B300" s="234"/>
      <c r="C300" s="235"/>
      <c r="D300" s="236" t="s">
        <v>173</v>
      </c>
      <c r="E300" s="237" t="s">
        <v>21</v>
      </c>
      <c r="F300" s="238" t="s">
        <v>1163</v>
      </c>
      <c r="G300" s="235"/>
      <c r="H300" s="239">
        <v>4.3209999999999997</v>
      </c>
      <c r="I300" s="240"/>
      <c r="J300" s="235"/>
      <c r="K300" s="235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173</v>
      </c>
      <c r="AU300" s="245" t="s">
        <v>84</v>
      </c>
      <c r="AV300" s="13" t="s">
        <v>84</v>
      </c>
      <c r="AW300" s="13" t="s">
        <v>35</v>
      </c>
      <c r="AX300" s="13" t="s">
        <v>82</v>
      </c>
      <c r="AY300" s="245" t="s">
        <v>215</v>
      </c>
    </row>
    <row r="301" s="2" customFormat="1" ht="44.25" customHeight="1">
      <c r="A301" s="41"/>
      <c r="B301" s="42"/>
      <c r="C301" s="216" t="s">
        <v>554</v>
      </c>
      <c r="D301" s="216" t="s">
        <v>217</v>
      </c>
      <c r="E301" s="217" t="s">
        <v>725</v>
      </c>
      <c r="F301" s="218" t="s">
        <v>726</v>
      </c>
      <c r="G301" s="219" t="s">
        <v>258</v>
      </c>
      <c r="H301" s="220">
        <v>1.641</v>
      </c>
      <c r="I301" s="221"/>
      <c r="J301" s="222">
        <f>ROUND(I301*H301,2)</f>
        <v>0</v>
      </c>
      <c r="K301" s="218" t="s">
        <v>220</v>
      </c>
      <c r="L301" s="47"/>
      <c r="M301" s="223" t="s">
        <v>21</v>
      </c>
      <c r="N301" s="224" t="s">
        <v>45</v>
      </c>
      <c r="O301" s="87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7" t="s">
        <v>221</v>
      </c>
      <c r="AT301" s="227" t="s">
        <v>217</v>
      </c>
      <c r="AU301" s="227" t="s">
        <v>84</v>
      </c>
      <c r="AY301" s="20" t="s">
        <v>215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20" t="s">
        <v>82</v>
      </c>
      <c r="BK301" s="228">
        <f>ROUND(I301*H301,2)</f>
        <v>0</v>
      </c>
      <c r="BL301" s="20" t="s">
        <v>221</v>
      </c>
      <c r="BM301" s="227" t="s">
        <v>1164</v>
      </c>
    </row>
    <row r="302" s="2" customFormat="1">
      <c r="A302" s="41"/>
      <c r="B302" s="42"/>
      <c r="C302" s="43"/>
      <c r="D302" s="229" t="s">
        <v>223</v>
      </c>
      <c r="E302" s="43"/>
      <c r="F302" s="230" t="s">
        <v>728</v>
      </c>
      <c r="G302" s="43"/>
      <c r="H302" s="43"/>
      <c r="I302" s="231"/>
      <c r="J302" s="43"/>
      <c r="K302" s="43"/>
      <c r="L302" s="47"/>
      <c r="M302" s="232"/>
      <c r="N302" s="233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223</v>
      </c>
      <c r="AU302" s="20" t="s">
        <v>84</v>
      </c>
    </row>
    <row r="303" s="13" customFormat="1">
      <c r="A303" s="13"/>
      <c r="B303" s="234"/>
      <c r="C303" s="235"/>
      <c r="D303" s="236" t="s">
        <v>173</v>
      </c>
      <c r="E303" s="237" t="s">
        <v>21</v>
      </c>
      <c r="F303" s="238" t="s">
        <v>1165</v>
      </c>
      <c r="G303" s="235"/>
      <c r="H303" s="239">
        <v>1.641</v>
      </c>
      <c r="I303" s="240"/>
      <c r="J303" s="235"/>
      <c r="K303" s="235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173</v>
      </c>
      <c r="AU303" s="245" t="s">
        <v>84</v>
      </c>
      <c r="AV303" s="13" t="s">
        <v>84</v>
      </c>
      <c r="AW303" s="13" t="s">
        <v>35</v>
      </c>
      <c r="AX303" s="13" t="s">
        <v>82</v>
      </c>
      <c r="AY303" s="245" t="s">
        <v>215</v>
      </c>
    </row>
    <row r="304" s="2" customFormat="1" ht="44.25" customHeight="1">
      <c r="A304" s="41"/>
      <c r="B304" s="42"/>
      <c r="C304" s="216" t="s">
        <v>559</v>
      </c>
      <c r="D304" s="216" t="s">
        <v>217</v>
      </c>
      <c r="E304" s="217" t="s">
        <v>731</v>
      </c>
      <c r="F304" s="218" t="s">
        <v>732</v>
      </c>
      <c r="G304" s="219" t="s">
        <v>258</v>
      </c>
      <c r="H304" s="220">
        <v>1.2909999999999999</v>
      </c>
      <c r="I304" s="221"/>
      <c r="J304" s="222">
        <f>ROUND(I304*H304,2)</f>
        <v>0</v>
      </c>
      <c r="K304" s="218" t="s">
        <v>220</v>
      </c>
      <c r="L304" s="47"/>
      <c r="M304" s="223" t="s">
        <v>21</v>
      </c>
      <c r="N304" s="224" t="s">
        <v>45</v>
      </c>
      <c r="O304" s="87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7" t="s">
        <v>221</v>
      </c>
      <c r="AT304" s="227" t="s">
        <v>217</v>
      </c>
      <c r="AU304" s="227" t="s">
        <v>84</v>
      </c>
      <c r="AY304" s="20" t="s">
        <v>215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20" t="s">
        <v>82</v>
      </c>
      <c r="BK304" s="228">
        <f>ROUND(I304*H304,2)</f>
        <v>0</v>
      </c>
      <c r="BL304" s="20" t="s">
        <v>221</v>
      </c>
      <c r="BM304" s="227" t="s">
        <v>1166</v>
      </c>
    </row>
    <row r="305" s="2" customFormat="1">
      <c r="A305" s="41"/>
      <c r="B305" s="42"/>
      <c r="C305" s="43"/>
      <c r="D305" s="229" t="s">
        <v>223</v>
      </c>
      <c r="E305" s="43"/>
      <c r="F305" s="230" t="s">
        <v>734</v>
      </c>
      <c r="G305" s="43"/>
      <c r="H305" s="43"/>
      <c r="I305" s="231"/>
      <c r="J305" s="43"/>
      <c r="K305" s="43"/>
      <c r="L305" s="47"/>
      <c r="M305" s="232"/>
      <c r="N305" s="233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223</v>
      </c>
      <c r="AU305" s="20" t="s">
        <v>84</v>
      </c>
    </row>
    <row r="306" s="2" customFormat="1" ht="44.25" customHeight="1">
      <c r="A306" s="41"/>
      <c r="B306" s="42"/>
      <c r="C306" s="216" t="s">
        <v>564</v>
      </c>
      <c r="D306" s="216" t="s">
        <v>217</v>
      </c>
      <c r="E306" s="217" t="s">
        <v>737</v>
      </c>
      <c r="F306" s="218" t="s">
        <v>738</v>
      </c>
      <c r="G306" s="219" t="s">
        <v>258</v>
      </c>
      <c r="H306" s="220">
        <v>0.63</v>
      </c>
      <c r="I306" s="221"/>
      <c r="J306" s="222">
        <f>ROUND(I306*H306,2)</f>
        <v>0</v>
      </c>
      <c r="K306" s="218" t="s">
        <v>220</v>
      </c>
      <c r="L306" s="47"/>
      <c r="M306" s="223" t="s">
        <v>21</v>
      </c>
      <c r="N306" s="224" t="s">
        <v>45</v>
      </c>
      <c r="O306" s="87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7" t="s">
        <v>221</v>
      </c>
      <c r="AT306" s="227" t="s">
        <v>217</v>
      </c>
      <c r="AU306" s="227" t="s">
        <v>84</v>
      </c>
      <c r="AY306" s="20" t="s">
        <v>215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20" t="s">
        <v>82</v>
      </c>
      <c r="BK306" s="228">
        <f>ROUND(I306*H306,2)</f>
        <v>0</v>
      </c>
      <c r="BL306" s="20" t="s">
        <v>221</v>
      </c>
      <c r="BM306" s="227" t="s">
        <v>1167</v>
      </c>
    </row>
    <row r="307" s="2" customFormat="1">
      <c r="A307" s="41"/>
      <c r="B307" s="42"/>
      <c r="C307" s="43"/>
      <c r="D307" s="229" t="s">
        <v>223</v>
      </c>
      <c r="E307" s="43"/>
      <c r="F307" s="230" t="s">
        <v>740</v>
      </c>
      <c r="G307" s="43"/>
      <c r="H307" s="43"/>
      <c r="I307" s="231"/>
      <c r="J307" s="43"/>
      <c r="K307" s="43"/>
      <c r="L307" s="47"/>
      <c r="M307" s="232"/>
      <c r="N307" s="233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223</v>
      </c>
      <c r="AU307" s="20" t="s">
        <v>84</v>
      </c>
    </row>
    <row r="308" s="12" customFormat="1" ht="22.8" customHeight="1">
      <c r="A308" s="12"/>
      <c r="B308" s="200"/>
      <c r="C308" s="201"/>
      <c r="D308" s="202" t="s">
        <v>73</v>
      </c>
      <c r="E308" s="214" t="s">
        <v>741</v>
      </c>
      <c r="F308" s="214" t="s">
        <v>742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SUM(P309:P310)</f>
        <v>0</v>
      </c>
      <c r="Q308" s="208"/>
      <c r="R308" s="209">
        <f>SUM(R309:R310)</f>
        <v>0</v>
      </c>
      <c r="S308" s="208"/>
      <c r="T308" s="210">
        <f>SUM(T309:T310)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1" t="s">
        <v>82</v>
      </c>
      <c r="AT308" s="212" t="s">
        <v>73</v>
      </c>
      <c r="AU308" s="212" t="s">
        <v>82</v>
      </c>
      <c r="AY308" s="211" t="s">
        <v>215</v>
      </c>
      <c r="BK308" s="213">
        <f>SUM(BK309:BK310)</f>
        <v>0</v>
      </c>
    </row>
    <row r="309" s="2" customFormat="1" ht="66.75" customHeight="1">
      <c r="A309" s="41"/>
      <c r="B309" s="42"/>
      <c r="C309" s="216" t="s">
        <v>570</v>
      </c>
      <c r="D309" s="216" t="s">
        <v>217</v>
      </c>
      <c r="E309" s="217" t="s">
        <v>1168</v>
      </c>
      <c r="F309" s="218" t="s">
        <v>1169</v>
      </c>
      <c r="G309" s="219" t="s">
        <v>258</v>
      </c>
      <c r="H309" s="220">
        <v>14.621</v>
      </c>
      <c r="I309" s="221"/>
      <c r="J309" s="222">
        <f>ROUND(I309*H309,2)</f>
        <v>0</v>
      </c>
      <c r="K309" s="218" t="s">
        <v>220</v>
      </c>
      <c r="L309" s="47"/>
      <c r="M309" s="223" t="s">
        <v>21</v>
      </c>
      <c r="N309" s="224" t="s">
        <v>45</v>
      </c>
      <c r="O309" s="87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7" t="s">
        <v>221</v>
      </c>
      <c r="AT309" s="227" t="s">
        <v>217</v>
      </c>
      <c r="AU309" s="227" t="s">
        <v>84</v>
      </c>
      <c r="AY309" s="20" t="s">
        <v>215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20" t="s">
        <v>82</v>
      </c>
      <c r="BK309" s="228">
        <f>ROUND(I309*H309,2)</f>
        <v>0</v>
      </c>
      <c r="BL309" s="20" t="s">
        <v>221</v>
      </c>
      <c r="BM309" s="227" t="s">
        <v>1170</v>
      </c>
    </row>
    <row r="310" s="2" customFormat="1">
      <c r="A310" s="41"/>
      <c r="B310" s="42"/>
      <c r="C310" s="43"/>
      <c r="D310" s="229" t="s">
        <v>223</v>
      </c>
      <c r="E310" s="43"/>
      <c r="F310" s="230" t="s">
        <v>1171</v>
      </c>
      <c r="G310" s="43"/>
      <c r="H310" s="43"/>
      <c r="I310" s="231"/>
      <c r="J310" s="43"/>
      <c r="K310" s="43"/>
      <c r="L310" s="47"/>
      <c r="M310" s="232"/>
      <c r="N310" s="233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223</v>
      </c>
      <c r="AU310" s="20" t="s">
        <v>84</v>
      </c>
    </row>
    <row r="311" s="12" customFormat="1" ht="25.92" customHeight="1">
      <c r="A311" s="12"/>
      <c r="B311" s="200"/>
      <c r="C311" s="201"/>
      <c r="D311" s="202" t="s">
        <v>73</v>
      </c>
      <c r="E311" s="203" t="s">
        <v>748</v>
      </c>
      <c r="F311" s="203" t="s">
        <v>749</v>
      </c>
      <c r="G311" s="201"/>
      <c r="H311" s="201"/>
      <c r="I311" s="204"/>
      <c r="J311" s="205">
        <f>BK311</f>
        <v>0</v>
      </c>
      <c r="K311" s="201"/>
      <c r="L311" s="206"/>
      <c r="M311" s="207"/>
      <c r="N311" s="208"/>
      <c r="O311" s="208"/>
      <c r="P311" s="209">
        <f>P312+P406+P437+P458</f>
        <v>0</v>
      </c>
      <c r="Q311" s="208"/>
      <c r="R311" s="209">
        <f>R312+R406+R437+R458</f>
        <v>5.4719133199999996</v>
      </c>
      <c r="S311" s="208"/>
      <c r="T311" s="210">
        <f>T312+T406+T437+T458</f>
        <v>2.1521150600000003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1" t="s">
        <v>84</v>
      </c>
      <c r="AT311" s="212" t="s">
        <v>73</v>
      </c>
      <c r="AU311" s="212" t="s">
        <v>74</v>
      </c>
      <c r="AY311" s="211" t="s">
        <v>215</v>
      </c>
      <c r="BK311" s="213">
        <f>BK312+BK406+BK437+BK458</f>
        <v>0</v>
      </c>
    </row>
    <row r="312" s="12" customFormat="1" ht="22.8" customHeight="1">
      <c r="A312" s="12"/>
      <c r="B312" s="200"/>
      <c r="C312" s="201"/>
      <c r="D312" s="202" t="s">
        <v>73</v>
      </c>
      <c r="E312" s="214" t="s">
        <v>750</v>
      </c>
      <c r="F312" s="214" t="s">
        <v>751</v>
      </c>
      <c r="G312" s="201"/>
      <c r="H312" s="201"/>
      <c r="I312" s="204"/>
      <c r="J312" s="215">
        <f>BK312</f>
        <v>0</v>
      </c>
      <c r="K312" s="201"/>
      <c r="L312" s="206"/>
      <c r="M312" s="207"/>
      <c r="N312" s="208"/>
      <c r="O312" s="208"/>
      <c r="P312" s="209">
        <f>SUM(P313:P405)</f>
        <v>0</v>
      </c>
      <c r="Q312" s="208"/>
      <c r="R312" s="209">
        <f>SUM(R313:R405)</f>
        <v>3.9326611599999999</v>
      </c>
      <c r="S312" s="208"/>
      <c r="T312" s="210">
        <f>SUM(T313:T405)</f>
        <v>1.2910810600000002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1" t="s">
        <v>84</v>
      </c>
      <c r="AT312" s="212" t="s">
        <v>73</v>
      </c>
      <c r="AU312" s="212" t="s">
        <v>82</v>
      </c>
      <c r="AY312" s="211" t="s">
        <v>215</v>
      </c>
      <c r="BK312" s="213">
        <f>SUM(BK313:BK405)</f>
        <v>0</v>
      </c>
    </row>
    <row r="313" s="2" customFormat="1" ht="37.8" customHeight="1">
      <c r="A313" s="41"/>
      <c r="B313" s="42"/>
      <c r="C313" s="216" t="s">
        <v>576</v>
      </c>
      <c r="D313" s="216" t="s">
        <v>217</v>
      </c>
      <c r="E313" s="217" t="s">
        <v>753</v>
      </c>
      <c r="F313" s="218" t="s">
        <v>754</v>
      </c>
      <c r="G313" s="219" t="s">
        <v>108</v>
      </c>
      <c r="H313" s="220">
        <v>112.54000000000001</v>
      </c>
      <c r="I313" s="221"/>
      <c r="J313" s="222">
        <f>ROUND(I313*H313,2)</f>
        <v>0</v>
      </c>
      <c r="K313" s="218" t="s">
        <v>220</v>
      </c>
      <c r="L313" s="47"/>
      <c r="M313" s="223" t="s">
        <v>21</v>
      </c>
      <c r="N313" s="224" t="s">
        <v>45</v>
      </c>
      <c r="O313" s="87"/>
      <c r="P313" s="225">
        <f>O313*H313</f>
        <v>0</v>
      </c>
      <c r="Q313" s="225">
        <v>0</v>
      </c>
      <c r="R313" s="225">
        <f>Q313*H313</f>
        <v>0</v>
      </c>
      <c r="S313" s="225">
        <v>0.002</v>
      </c>
      <c r="T313" s="226">
        <f>S313*H313</f>
        <v>0.22508000000000003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7" t="s">
        <v>318</v>
      </c>
      <c r="AT313" s="227" t="s">
        <v>217</v>
      </c>
      <c r="AU313" s="227" t="s">
        <v>84</v>
      </c>
      <c r="AY313" s="20" t="s">
        <v>215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20" t="s">
        <v>82</v>
      </c>
      <c r="BK313" s="228">
        <f>ROUND(I313*H313,2)</f>
        <v>0</v>
      </c>
      <c r="BL313" s="20" t="s">
        <v>318</v>
      </c>
      <c r="BM313" s="227" t="s">
        <v>1172</v>
      </c>
    </row>
    <row r="314" s="2" customFormat="1">
      <c r="A314" s="41"/>
      <c r="B314" s="42"/>
      <c r="C314" s="43"/>
      <c r="D314" s="229" t="s">
        <v>223</v>
      </c>
      <c r="E314" s="43"/>
      <c r="F314" s="230" t="s">
        <v>756</v>
      </c>
      <c r="G314" s="43"/>
      <c r="H314" s="43"/>
      <c r="I314" s="231"/>
      <c r="J314" s="43"/>
      <c r="K314" s="43"/>
      <c r="L314" s="47"/>
      <c r="M314" s="232"/>
      <c r="N314" s="233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223</v>
      </c>
      <c r="AU314" s="20" t="s">
        <v>84</v>
      </c>
    </row>
    <row r="315" s="13" customFormat="1">
      <c r="A315" s="13"/>
      <c r="B315" s="234"/>
      <c r="C315" s="235"/>
      <c r="D315" s="236" t="s">
        <v>173</v>
      </c>
      <c r="E315" s="237" t="s">
        <v>21</v>
      </c>
      <c r="F315" s="238" t="s">
        <v>1028</v>
      </c>
      <c r="G315" s="235"/>
      <c r="H315" s="239">
        <v>112.54000000000001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173</v>
      </c>
      <c r="AU315" s="245" t="s">
        <v>84</v>
      </c>
      <c r="AV315" s="13" t="s">
        <v>84</v>
      </c>
      <c r="AW315" s="13" t="s">
        <v>35</v>
      </c>
      <c r="AX315" s="13" t="s">
        <v>82</v>
      </c>
      <c r="AY315" s="245" t="s">
        <v>215</v>
      </c>
    </row>
    <row r="316" s="2" customFormat="1" ht="37.8" customHeight="1">
      <c r="A316" s="41"/>
      <c r="B316" s="42"/>
      <c r="C316" s="216" t="s">
        <v>581</v>
      </c>
      <c r="D316" s="216" t="s">
        <v>217</v>
      </c>
      <c r="E316" s="217" t="s">
        <v>758</v>
      </c>
      <c r="F316" s="218" t="s">
        <v>759</v>
      </c>
      <c r="G316" s="219" t="s">
        <v>108</v>
      </c>
      <c r="H316" s="220">
        <v>120.098</v>
      </c>
      <c r="I316" s="221"/>
      <c r="J316" s="222">
        <f>ROUND(I316*H316,2)</f>
        <v>0</v>
      </c>
      <c r="K316" s="218" t="s">
        <v>220</v>
      </c>
      <c r="L316" s="47"/>
      <c r="M316" s="223" t="s">
        <v>21</v>
      </c>
      <c r="N316" s="224" t="s">
        <v>45</v>
      </c>
      <c r="O316" s="87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7" t="s">
        <v>318</v>
      </c>
      <c r="AT316" s="227" t="s">
        <v>217</v>
      </c>
      <c r="AU316" s="227" t="s">
        <v>84</v>
      </c>
      <c r="AY316" s="20" t="s">
        <v>215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20" t="s">
        <v>82</v>
      </c>
      <c r="BK316" s="228">
        <f>ROUND(I316*H316,2)</f>
        <v>0</v>
      </c>
      <c r="BL316" s="20" t="s">
        <v>318</v>
      </c>
      <c r="BM316" s="227" t="s">
        <v>1173</v>
      </c>
    </row>
    <row r="317" s="2" customFormat="1">
      <c r="A317" s="41"/>
      <c r="B317" s="42"/>
      <c r="C317" s="43"/>
      <c r="D317" s="229" t="s">
        <v>223</v>
      </c>
      <c r="E317" s="43"/>
      <c r="F317" s="230" t="s">
        <v>761</v>
      </c>
      <c r="G317" s="43"/>
      <c r="H317" s="43"/>
      <c r="I317" s="231"/>
      <c r="J317" s="43"/>
      <c r="K317" s="43"/>
      <c r="L317" s="47"/>
      <c r="M317" s="232"/>
      <c r="N317" s="23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223</v>
      </c>
      <c r="AU317" s="20" t="s">
        <v>84</v>
      </c>
    </row>
    <row r="318" s="13" customFormat="1">
      <c r="A318" s="13"/>
      <c r="B318" s="234"/>
      <c r="C318" s="235"/>
      <c r="D318" s="236" t="s">
        <v>173</v>
      </c>
      <c r="E318" s="237" t="s">
        <v>21</v>
      </c>
      <c r="F318" s="238" t="s">
        <v>1174</v>
      </c>
      <c r="G318" s="235"/>
      <c r="H318" s="239">
        <v>120.098</v>
      </c>
      <c r="I318" s="240"/>
      <c r="J318" s="235"/>
      <c r="K318" s="235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173</v>
      </c>
      <c r="AU318" s="245" t="s">
        <v>84</v>
      </c>
      <c r="AV318" s="13" t="s">
        <v>84</v>
      </c>
      <c r="AW318" s="13" t="s">
        <v>35</v>
      </c>
      <c r="AX318" s="13" t="s">
        <v>82</v>
      </c>
      <c r="AY318" s="245" t="s">
        <v>215</v>
      </c>
    </row>
    <row r="319" s="2" customFormat="1" ht="16.5" customHeight="1">
      <c r="A319" s="41"/>
      <c r="B319" s="42"/>
      <c r="C319" s="278" t="s">
        <v>587</v>
      </c>
      <c r="D319" s="278" t="s">
        <v>278</v>
      </c>
      <c r="E319" s="279" t="s">
        <v>764</v>
      </c>
      <c r="F319" s="280" t="s">
        <v>765</v>
      </c>
      <c r="G319" s="281" t="s">
        <v>258</v>
      </c>
      <c r="H319" s="282">
        <v>0.042000000000000003</v>
      </c>
      <c r="I319" s="283"/>
      <c r="J319" s="284">
        <f>ROUND(I319*H319,2)</f>
        <v>0</v>
      </c>
      <c r="K319" s="280" t="s">
        <v>220</v>
      </c>
      <c r="L319" s="285"/>
      <c r="M319" s="286" t="s">
        <v>21</v>
      </c>
      <c r="N319" s="287" t="s">
        <v>45</v>
      </c>
      <c r="O319" s="87"/>
      <c r="P319" s="225">
        <f>O319*H319</f>
        <v>0</v>
      </c>
      <c r="Q319" s="225">
        <v>1</v>
      </c>
      <c r="R319" s="225">
        <f>Q319*H319</f>
        <v>0.042000000000000003</v>
      </c>
      <c r="S319" s="225">
        <v>0</v>
      </c>
      <c r="T319" s="22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7" t="s">
        <v>420</v>
      </c>
      <c r="AT319" s="227" t="s">
        <v>278</v>
      </c>
      <c r="AU319" s="227" t="s">
        <v>84</v>
      </c>
      <c r="AY319" s="20" t="s">
        <v>215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20" t="s">
        <v>82</v>
      </c>
      <c r="BK319" s="228">
        <f>ROUND(I319*H319,2)</f>
        <v>0</v>
      </c>
      <c r="BL319" s="20" t="s">
        <v>318</v>
      </c>
      <c r="BM319" s="227" t="s">
        <v>1175</v>
      </c>
    </row>
    <row r="320" s="13" customFormat="1">
      <c r="A320" s="13"/>
      <c r="B320" s="234"/>
      <c r="C320" s="235"/>
      <c r="D320" s="236" t="s">
        <v>173</v>
      </c>
      <c r="E320" s="237" t="s">
        <v>21</v>
      </c>
      <c r="F320" s="238" t="s">
        <v>1176</v>
      </c>
      <c r="G320" s="235"/>
      <c r="H320" s="239">
        <v>0.042000000000000003</v>
      </c>
      <c r="I320" s="240"/>
      <c r="J320" s="235"/>
      <c r="K320" s="235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173</v>
      </c>
      <c r="AU320" s="245" t="s">
        <v>84</v>
      </c>
      <c r="AV320" s="13" t="s">
        <v>84</v>
      </c>
      <c r="AW320" s="13" t="s">
        <v>35</v>
      </c>
      <c r="AX320" s="13" t="s">
        <v>82</v>
      </c>
      <c r="AY320" s="245" t="s">
        <v>215</v>
      </c>
    </row>
    <row r="321" s="2" customFormat="1" ht="33" customHeight="1">
      <c r="A321" s="41"/>
      <c r="B321" s="42"/>
      <c r="C321" s="216" t="s">
        <v>593</v>
      </c>
      <c r="D321" s="216" t="s">
        <v>217</v>
      </c>
      <c r="E321" s="217" t="s">
        <v>769</v>
      </c>
      <c r="F321" s="218" t="s">
        <v>770</v>
      </c>
      <c r="G321" s="219" t="s">
        <v>108</v>
      </c>
      <c r="H321" s="220">
        <v>119.212</v>
      </c>
      <c r="I321" s="221"/>
      <c r="J321" s="222">
        <f>ROUND(I321*H321,2)</f>
        <v>0</v>
      </c>
      <c r="K321" s="218" t="s">
        <v>220</v>
      </c>
      <c r="L321" s="47"/>
      <c r="M321" s="223" t="s">
        <v>21</v>
      </c>
      <c r="N321" s="224" t="s">
        <v>45</v>
      </c>
      <c r="O321" s="87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7" t="s">
        <v>318</v>
      </c>
      <c r="AT321" s="227" t="s">
        <v>217</v>
      </c>
      <c r="AU321" s="227" t="s">
        <v>84</v>
      </c>
      <c r="AY321" s="20" t="s">
        <v>215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20" t="s">
        <v>82</v>
      </c>
      <c r="BK321" s="228">
        <f>ROUND(I321*H321,2)</f>
        <v>0</v>
      </c>
      <c r="BL321" s="20" t="s">
        <v>318</v>
      </c>
      <c r="BM321" s="227" t="s">
        <v>1177</v>
      </c>
    </row>
    <row r="322" s="2" customFormat="1">
      <c r="A322" s="41"/>
      <c r="B322" s="42"/>
      <c r="C322" s="43"/>
      <c r="D322" s="229" t="s">
        <v>223</v>
      </c>
      <c r="E322" s="43"/>
      <c r="F322" s="230" t="s">
        <v>772</v>
      </c>
      <c r="G322" s="43"/>
      <c r="H322" s="43"/>
      <c r="I322" s="231"/>
      <c r="J322" s="43"/>
      <c r="K322" s="43"/>
      <c r="L322" s="47"/>
      <c r="M322" s="232"/>
      <c r="N322" s="233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223</v>
      </c>
      <c r="AU322" s="20" t="s">
        <v>84</v>
      </c>
    </row>
    <row r="323" s="13" customFormat="1">
      <c r="A323" s="13"/>
      <c r="B323" s="234"/>
      <c r="C323" s="235"/>
      <c r="D323" s="236" t="s">
        <v>173</v>
      </c>
      <c r="E323" s="237" t="s">
        <v>21</v>
      </c>
      <c r="F323" s="238" t="s">
        <v>1178</v>
      </c>
      <c r="G323" s="235"/>
      <c r="H323" s="239">
        <v>119.212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173</v>
      </c>
      <c r="AU323" s="245" t="s">
        <v>84</v>
      </c>
      <c r="AV323" s="13" t="s">
        <v>84</v>
      </c>
      <c r="AW323" s="13" t="s">
        <v>35</v>
      </c>
      <c r="AX323" s="13" t="s">
        <v>74</v>
      </c>
      <c r="AY323" s="245" t="s">
        <v>215</v>
      </c>
    </row>
    <row r="324" s="14" customFormat="1">
      <c r="A324" s="14"/>
      <c r="B324" s="246"/>
      <c r="C324" s="247"/>
      <c r="D324" s="236" t="s">
        <v>173</v>
      </c>
      <c r="E324" s="248" t="s">
        <v>1024</v>
      </c>
      <c r="F324" s="249" t="s">
        <v>226</v>
      </c>
      <c r="G324" s="247"/>
      <c r="H324" s="250">
        <v>119.212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173</v>
      </c>
      <c r="AU324" s="256" t="s">
        <v>84</v>
      </c>
      <c r="AV324" s="14" t="s">
        <v>120</v>
      </c>
      <c r="AW324" s="14" t="s">
        <v>35</v>
      </c>
      <c r="AX324" s="14" t="s">
        <v>74</v>
      </c>
      <c r="AY324" s="256" t="s">
        <v>215</v>
      </c>
    </row>
    <row r="325" s="15" customFormat="1">
      <c r="A325" s="15"/>
      <c r="B325" s="257"/>
      <c r="C325" s="258"/>
      <c r="D325" s="236" t="s">
        <v>173</v>
      </c>
      <c r="E325" s="259" t="s">
        <v>21</v>
      </c>
      <c r="F325" s="260" t="s">
        <v>227</v>
      </c>
      <c r="G325" s="258"/>
      <c r="H325" s="261">
        <v>119.212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7" t="s">
        <v>173</v>
      </c>
      <c r="AU325" s="267" t="s">
        <v>84</v>
      </c>
      <c r="AV325" s="15" t="s">
        <v>221</v>
      </c>
      <c r="AW325" s="15" t="s">
        <v>35</v>
      </c>
      <c r="AX325" s="15" t="s">
        <v>82</v>
      </c>
      <c r="AY325" s="267" t="s">
        <v>215</v>
      </c>
    </row>
    <row r="326" s="2" customFormat="1" ht="49.05" customHeight="1">
      <c r="A326" s="41"/>
      <c r="B326" s="42"/>
      <c r="C326" s="278" t="s">
        <v>598</v>
      </c>
      <c r="D326" s="278" t="s">
        <v>278</v>
      </c>
      <c r="E326" s="279" t="s">
        <v>775</v>
      </c>
      <c r="F326" s="280" t="s">
        <v>776</v>
      </c>
      <c r="G326" s="281" t="s">
        <v>108</v>
      </c>
      <c r="H326" s="282">
        <v>137.09399999999999</v>
      </c>
      <c r="I326" s="283"/>
      <c r="J326" s="284">
        <f>ROUND(I326*H326,2)</f>
        <v>0</v>
      </c>
      <c r="K326" s="280" t="s">
        <v>220</v>
      </c>
      <c r="L326" s="285"/>
      <c r="M326" s="286" t="s">
        <v>21</v>
      </c>
      <c r="N326" s="287" t="s">
        <v>45</v>
      </c>
      <c r="O326" s="87"/>
      <c r="P326" s="225">
        <f>O326*H326</f>
        <v>0</v>
      </c>
      <c r="Q326" s="225">
        <v>0.0040000000000000001</v>
      </c>
      <c r="R326" s="225">
        <f>Q326*H326</f>
        <v>0.54837599999999997</v>
      </c>
      <c r="S326" s="225">
        <v>0</v>
      </c>
      <c r="T326" s="226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7" t="s">
        <v>420</v>
      </c>
      <c r="AT326" s="227" t="s">
        <v>278</v>
      </c>
      <c r="AU326" s="227" t="s">
        <v>84</v>
      </c>
      <c r="AY326" s="20" t="s">
        <v>215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82</v>
      </c>
      <c r="BK326" s="228">
        <f>ROUND(I326*H326,2)</f>
        <v>0</v>
      </c>
      <c r="BL326" s="20" t="s">
        <v>318</v>
      </c>
      <c r="BM326" s="227" t="s">
        <v>1179</v>
      </c>
    </row>
    <row r="327" s="13" customFormat="1">
      <c r="A327" s="13"/>
      <c r="B327" s="234"/>
      <c r="C327" s="235"/>
      <c r="D327" s="236" t="s">
        <v>173</v>
      </c>
      <c r="E327" s="237" t="s">
        <v>21</v>
      </c>
      <c r="F327" s="238" t="s">
        <v>1180</v>
      </c>
      <c r="G327" s="235"/>
      <c r="H327" s="239">
        <v>137.09399999999999</v>
      </c>
      <c r="I327" s="240"/>
      <c r="J327" s="235"/>
      <c r="K327" s="235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173</v>
      </c>
      <c r="AU327" s="245" t="s">
        <v>84</v>
      </c>
      <c r="AV327" s="13" t="s">
        <v>84</v>
      </c>
      <c r="AW327" s="13" t="s">
        <v>35</v>
      </c>
      <c r="AX327" s="13" t="s">
        <v>82</v>
      </c>
      <c r="AY327" s="245" t="s">
        <v>215</v>
      </c>
    </row>
    <row r="328" s="2" customFormat="1" ht="24.15" customHeight="1">
      <c r="A328" s="41"/>
      <c r="B328" s="42"/>
      <c r="C328" s="216" t="s">
        <v>605</v>
      </c>
      <c r="D328" s="216" t="s">
        <v>217</v>
      </c>
      <c r="E328" s="217" t="s">
        <v>780</v>
      </c>
      <c r="F328" s="218" t="s">
        <v>781</v>
      </c>
      <c r="G328" s="219" t="s">
        <v>108</v>
      </c>
      <c r="H328" s="220">
        <v>112.54000000000001</v>
      </c>
      <c r="I328" s="221"/>
      <c r="J328" s="222">
        <f>ROUND(I328*H328,2)</f>
        <v>0</v>
      </c>
      <c r="K328" s="218" t="s">
        <v>220</v>
      </c>
      <c r="L328" s="47"/>
      <c r="M328" s="223" t="s">
        <v>21</v>
      </c>
      <c r="N328" s="224" t="s">
        <v>45</v>
      </c>
      <c r="O328" s="87"/>
      <c r="P328" s="225">
        <f>O328*H328</f>
        <v>0</v>
      </c>
      <c r="Q328" s="225">
        <v>0</v>
      </c>
      <c r="R328" s="225">
        <f>Q328*H328</f>
        <v>0</v>
      </c>
      <c r="S328" s="225">
        <v>0.00066</v>
      </c>
      <c r="T328" s="226">
        <f>S328*H328</f>
        <v>0.074276400000000006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7" t="s">
        <v>318</v>
      </c>
      <c r="AT328" s="227" t="s">
        <v>217</v>
      </c>
      <c r="AU328" s="227" t="s">
        <v>84</v>
      </c>
      <c r="AY328" s="20" t="s">
        <v>215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20" t="s">
        <v>82</v>
      </c>
      <c r="BK328" s="228">
        <f>ROUND(I328*H328,2)</f>
        <v>0</v>
      </c>
      <c r="BL328" s="20" t="s">
        <v>318</v>
      </c>
      <c r="BM328" s="227" t="s">
        <v>1181</v>
      </c>
    </row>
    <row r="329" s="2" customFormat="1">
      <c r="A329" s="41"/>
      <c r="B329" s="42"/>
      <c r="C329" s="43"/>
      <c r="D329" s="229" t="s">
        <v>223</v>
      </c>
      <c r="E329" s="43"/>
      <c r="F329" s="230" t="s">
        <v>783</v>
      </c>
      <c r="G329" s="43"/>
      <c r="H329" s="43"/>
      <c r="I329" s="231"/>
      <c r="J329" s="43"/>
      <c r="K329" s="43"/>
      <c r="L329" s="47"/>
      <c r="M329" s="232"/>
      <c r="N329" s="233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223</v>
      </c>
      <c r="AU329" s="20" t="s">
        <v>84</v>
      </c>
    </row>
    <row r="330" s="16" customFormat="1">
      <c r="A330" s="16"/>
      <c r="B330" s="268"/>
      <c r="C330" s="269"/>
      <c r="D330" s="236" t="s">
        <v>173</v>
      </c>
      <c r="E330" s="270" t="s">
        <v>21</v>
      </c>
      <c r="F330" s="271" t="s">
        <v>784</v>
      </c>
      <c r="G330" s="269"/>
      <c r="H330" s="270" t="s">
        <v>21</v>
      </c>
      <c r="I330" s="272"/>
      <c r="J330" s="269"/>
      <c r="K330" s="269"/>
      <c r="L330" s="273"/>
      <c r="M330" s="274"/>
      <c r="N330" s="275"/>
      <c r="O330" s="275"/>
      <c r="P330" s="275"/>
      <c r="Q330" s="275"/>
      <c r="R330" s="275"/>
      <c r="S330" s="275"/>
      <c r="T330" s="27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7" t="s">
        <v>173</v>
      </c>
      <c r="AU330" s="277" t="s">
        <v>84</v>
      </c>
      <c r="AV330" s="16" t="s">
        <v>82</v>
      </c>
      <c r="AW330" s="16" t="s">
        <v>35</v>
      </c>
      <c r="AX330" s="16" t="s">
        <v>74</v>
      </c>
      <c r="AY330" s="277" t="s">
        <v>215</v>
      </c>
    </row>
    <row r="331" s="13" customFormat="1">
      <c r="A331" s="13"/>
      <c r="B331" s="234"/>
      <c r="C331" s="235"/>
      <c r="D331" s="236" t="s">
        <v>173</v>
      </c>
      <c r="E331" s="237" t="s">
        <v>21</v>
      </c>
      <c r="F331" s="238" t="s">
        <v>1028</v>
      </c>
      <c r="G331" s="235"/>
      <c r="H331" s="239">
        <v>112.54000000000001</v>
      </c>
      <c r="I331" s="240"/>
      <c r="J331" s="235"/>
      <c r="K331" s="235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173</v>
      </c>
      <c r="AU331" s="245" t="s">
        <v>84</v>
      </c>
      <c r="AV331" s="13" t="s">
        <v>84</v>
      </c>
      <c r="AW331" s="13" t="s">
        <v>35</v>
      </c>
      <c r="AX331" s="13" t="s">
        <v>82</v>
      </c>
      <c r="AY331" s="245" t="s">
        <v>215</v>
      </c>
    </row>
    <row r="332" s="2" customFormat="1" ht="24.15" customHeight="1">
      <c r="A332" s="41"/>
      <c r="B332" s="42"/>
      <c r="C332" s="216" t="s">
        <v>611</v>
      </c>
      <c r="D332" s="216" t="s">
        <v>217</v>
      </c>
      <c r="E332" s="217" t="s">
        <v>793</v>
      </c>
      <c r="F332" s="218" t="s">
        <v>794</v>
      </c>
      <c r="G332" s="219" t="s">
        <v>108</v>
      </c>
      <c r="H332" s="220">
        <v>359.40800000000002</v>
      </c>
      <c r="I332" s="221"/>
      <c r="J332" s="222">
        <f>ROUND(I332*H332,2)</f>
        <v>0</v>
      </c>
      <c r="K332" s="218" t="s">
        <v>220</v>
      </c>
      <c r="L332" s="47"/>
      <c r="M332" s="223" t="s">
        <v>21</v>
      </c>
      <c r="N332" s="224" t="s">
        <v>45</v>
      </c>
      <c r="O332" s="87"/>
      <c r="P332" s="225">
        <f>O332*H332</f>
        <v>0</v>
      </c>
      <c r="Q332" s="225">
        <v>0.00088000000000000003</v>
      </c>
      <c r="R332" s="225">
        <f>Q332*H332</f>
        <v>0.31627904000000001</v>
      </c>
      <c r="S332" s="225">
        <v>0</v>
      </c>
      <c r="T332" s="226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7" t="s">
        <v>318</v>
      </c>
      <c r="AT332" s="227" t="s">
        <v>217</v>
      </c>
      <c r="AU332" s="227" t="s">
        <v>84</v>
      </c>
      <c r="AY332" s="20" t="s">
        <v>215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20" t="s">
        <v>82</v>
      </c>
      <c r="BK332" s="228">
        <f>ROUND(I332*H332,2)</f>
        <v>0</v>
      </c>
      <c r="BL332" s="20" t="s">
        <v>318</v>
      </c>
      <c r="BM332" s="227" t="s">
        <v>1182</v>
      </c>
    </row>
    <row r="333" s="2" customFormat="1">
      <c r="A333" s="41"/>
      <c r="B333" s="42"/>
      <c r="C333" s="43"/>
      <c r="D333" s="229" t="s">
        <v>223</v>
      </c>
      <c r="E333" s="43"/>
      <c r="F333" s="230" t="s">
        <v>796</v>
      </c>
      <c r="G333" s="43"/>
      <c r="H333" s="43"/>
      <c r="I333" s="231"/>
      <c r="J333" s="43"/>
      <c r="K333" s="43"/>
      <c r="L333" s="47"/>
      <c r="M333" s="232"/>
      <c r="N333" s="233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223</v>
      </c>
      <c r="AU333" s="20" t="s">
        <v>84</v>
      </c>
    </row>
    <row r="334" s="13" customFormat="1">
      <c r="A334" s="13"/>
      <c r="B334" s="234"/>
      <c r="C334" s="235"/>
      <c r="D334" s="236" t="s">
        <v>173</v>
      </c>
      <c r="E334" s="237" t="s">
        <v>21</v>
      </c>
      <c r="F334" s="238" t="s">
        <v>1183</v>
      </c>
      <c r="G334" s="235"/>
      <c r="H334" s="239">
        <v>357.63600000000002</v>
      </c>
      <c r="I334" s="240"/>
      <c r="J334" s="235"/>
      <c r="K334" s="235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173</v>
      </c>
      <c r="AU334" s="245" t="s">
        <v>84</v>
      </c>
      <c r="AV334" s="13" t="s">
        <v>84</v>
      </c>
      <c r="AW334" s="13" t="s">
        <v>35</v>
      </c>
      <c r="AX334" s="13" t="s">
        <v>74</v>
      </c>
      <c r="AY334" s="245" t="s">
        <v>215</v>
      </c>
    </row>
    <row r="335" s="14" customFormat="1">
      <c r="A335" s="14"/>
      <c r="B335" s="246"/>
      <c r="C335" s="247"/>
      <c r="D335" s="236" t="s">
        <v>173</v>
      </c>
      <c r="E335" s="248" t="s">
        <v>21</v>
      </c>
      <c r="F335" s="249" t="s">
        <v>226</v>
      </c>
      <c r="G335" s="247"/>
      <c r="H335" s="250">
        <v>357.63600000000002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173</v>
      </c>
      <c r="AU335" s="256" t="s">
        <v>84</v>
      </c>
      <c r="AV335" s="14" t="s">
        <v>120</v>
      </c>
      <c r="AW335" s="14" t="s">
        <v>35</v>
      </c>
      <c r="AX335" s="14" t="s">
        <v>74</v>
      </c>
      <c r="AY335" s="256" t="s">
        <v>215</v>
      </c>
    </row>
    <row r="336" s="16" customFormat="1">
      <c r="A336" s="16"/>
      <c r="B336" s="268"/>
      <c r="C336" s="269"/>
      <c r="D336" s="236" t="s">
        <v>173</v>
      </c>
      <c r="E336" s="270" t="s">
        <v>21</v>
      </c>
      <c r="F336" s="271" t="s">
        <v>798</v>
      </c>
      <c r="G336" s="269"/>
      <c r="H336" s="270" t="s">
        <v>21</v>
      </c>
      <c r="I336" s="272"/>
      <c r="J336" s="269"/>
      <c r="K336" s="269"/>
      <c r="L336" s="273"/>
      <c r="M336" s="274"/>
      <c r="N336" s="275"/>
      <c r="O336" s="275"/>
      <c r="P336" s="275"/>
      <c r="Q336" s="275"/>
      <c r="R336" s="275"/>
      <c r="S336" s="275"/>
      <c r="T336" s="27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77" t="s">
        <v>173</v>
      </c>
      <c r="AU336" s="277" t="s">
        <v>84</v>
      </c>
      <c r="AV336" s="16" t="s">
        <v>82</v>
      </c>
      <c r="AW336" s="16" t="s">
        <v>35</v>
      </c>
      <c r="AX336" s="16" t="s">
        <v>74</v>
      </c>
      <c r="AY336" s="277" t="s">
        <v>215</v>
      </c>
    </row>
    <row r="337" s="13" customFormat="1">
      <c r="A337" s="13"/>
      <c r="B337" s="234"/>
      <c r="C337" s="235"/>
      <c r="D337" s="236" t="s">
        <v>173</v>
      </c>
      <c r="E337" s="237" t="s">
        <v>21</v>
      </c>
      <c r="F337" s="238" t="s">
        <v>1184</v>
      </c>
      <c r="G337" s="235"/>
      <c r="H337" s="239">
        <v>0.88600000000000001</v>
      </c>
      <c r="I337" s="240"/>
      <c r="J337" s="235"/>
      <c r="K337" s="235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173</v>
      </c>
      <c r="AU337" s="245" t="s">
        <v>84</v>
      </c>
      <c r="AV337" s="13" t="s">
        <v>84</v>
      </c>
      <c r="AW337" s="13" t="s">
        <v>35</v>
      </c>
      <c r="AX337" s="13" t="s">
        <v>74</v>
      </c>
      <c r="AY337" s="245" t="s">
        <v>215</v>
      </c>
    </row>
    <row r="338" s="14" customFormat="1">
      <c r="A338" s="14"/>
      <c r="B338" s="246"/>
      <c r="C338" s="247"/>
      <c r="D338" s="236" t="s">
        <v>173</v>
      </c>
      <c r="E338" s="248" t="s">
        <v>164</v>
      </c>
      <c r="F338" s="249" t="s">
        <v>226</v>
      </c>
      <c r="G338" s="247"/>
      <c r="H338" s="250">
        <v>0.88600000000000001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173</v>
      </c>
      <c r="AU338" s="256" t="s">
        <v>84</v>
      </c>
      <c r="AV338" s="14" t="s">
        <v>120</v>
      </c>
      <c r="AW338" s="14" t="s">
        <v>35</v>
      </c>
      <c r="AX338" s="14" t="s">
        <v>74</v>
      </c>
      <c r="AY338" s="256" t="s">
        <v>215</v>
      </c>
    </row>
    <row r="339" s="16" customFormat="1">
      <c r="A339" s="16"/>
      <c r="B339" s="268"/>
      <c r="C339" s="269"/>
      <c r="D339" s="236" t="s">
        <v>173</v>
      </c>
      <c r="E339" s="270" t="s">
        <v>21</v>
      </c>
      <c r="F339" s="271" t="s">
        <v>800</v>
      </c>
      <c r="G339" s="269"/>
      <c r="H339" s="270" t="s">
        <v>21</v>
      </c>
      <c r="I339" s="272"/>
      <c r="J339" s="269"/>
      <c r="K339" s="269"/>
      <c r="L339" s="273"/>
      <c r="M339" s="274"/>
      <c r="N339" s="275"/>
      <c r="O339" s="275"/>
      <c r="P339" s="275"/>
      <c r="Q339" s="275"/>
      <c r="R339" s="275"/>
      <c r="S339" s="275"/>
      <c r="T339" s="27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77" t="s">
        <v>173</v>
      </c>
      <c r="AU339" s="277" t="s">
        <v>84</v>
      </c>
      <c r="AV339" s="16" t="s">
        <v>82</v>
      </c>
      <c r="AW339" s="16" t="s">
        <v>35</v>
      </c>
      <c r="AX339" s="16" t="s">
        <v>74</v>
      </c>
      <c r="AY339" s="277" t="s">
        <v>215</v>
      </c>
    </row>
    <row r="340" s="13" customFormat="1">
      <c r="A340" s="13"/>
      <c r="B340" s="234"/>
      <c r="C340" s="235"/>
      <c r="D340" s="236" t="s">
        <v>173</v>
      </c>
      <c r="E340" s="237" t="s">
        <v>21</v>
      </c>
      <c r="F340" s="238" t="s">
        <v>164</v>
      </c>
      <c r="G340" s="235"/>
      <c r="H340" s="239">
        <v>0.88600000000000001</v>
      </c>
      <c r="I340" s="240"/>
      <c r="J340" s="235"/>
      <c r="K340" s="235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173</v>
      </c>
      <c r="AU340" s="245" t="s">
        <v>84</v>
      </c>
      <c r="AV340" s="13" t="s">
        <v>84</v>
      </c>
      <c r="AW340" s="13" t="s">
        <v>35</v>
      </c>
      <c r="AX340" s="13" t="s">
        <v>74</v>
      </c>
      <c r="AY340" s="245" t="s">
        <v>215</v>
      </c>
    </row>
    <row r="341" s="14" customFormat="1">
      <c r="A341" s="14"/>
      <c r="B341" s="246"/>
      <c r="C341" s="247"/>
      <c r="D341" s="236" t="s">
        <v>173</v>
      </c>
      <c r="E341" s="248" t="s">
        <v>21</v>
      </c>
      <c r="F341" s="249" t="s">
        <v>226</v>
      </c>
      <c r="G341" s="247"/>
      <c r="H341" s="250">
        <v>0.88600000000000001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173</v>
      </c>
      <c r="AU341" s="256" t="s">
        <v>84</v>
      </c>
      <c r="AV341" s="14" t="s">
        <v>120</v>
      </c>
      <c r="AW341" s="14" t="s">
        <v>35</v>
      </c>
      <c r="AX341" s="14" t="s">
        <v>74</v>
      </c>
      <c r="AY341" s="256" t="s">
        <v>215</v>
      </c>
    </row>
    <row r="342" s="15" customFormat="1">
      <c r="A342" s="15"/>
      <c r="B342" s="257"/>
      <c r="C342" s="258"/>
      <c r="D342" s="236" t="s">
        <v>173</v>
      </c>
      <c r="E342" s="259" t="s">
        <v>21</v>
      </c>
      <c r="F342" s="260" t="s">
        <v>227</v>
      </c>
      <c r="G342" s="258"/>
      <c r="H342" s="261">
        <v>359.40800000000002</v>
      </c>
      <c r="I342" s="262"/>
      <c r="J342" s="258"/>
      <c r="K342" s="258"/>
      <c r="L342" s="263"/>
      <c r="M342" s="264"/>
      <c r="N342" s="265"/>
      <c r="O342" s="265"/>
      <c r="P342" s="265"/>
      <c r="Q342" s="265"/>
      <c r="R342" s="265"/>
      <c r="S342" s="265"/>
      <c r="T342" s="26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7" t="s">
        <v>173</v>
      </c>
      <c r="AU342" s="267" t="s">
        <v>84</v>
      </c>
      <c r="AV342" s="15" t="s">
        <v>221</v>
      </c>
      <c r="AW342" s="15" t="s">
        <v>35</v>
      </c>
      <c r="AX342" s="15" t="s">
        <v>82</v>
      </c>
      <c r="AY342" s="267" t="s">
        <v>215</v>
      </c>
    </row>
    <row r="343" s="2" customFormat="1" ht="49.05" customHeight="1">
      <c r="A343" s="41"/>
      <c r="B343" s="42"/>
      <c r="C343" s="278" t="s">
        <v>617</v>
      </c>
      <c r="D343" s="278" t="s">
        <v>278</v>
      </c>
      <c r="E343" s="279" t="s">
        <v>802</v>
      </c>
      <c r="F343" s="280" t="s">
        <v>803</v>
      </c>
      <c r="G343" s="281" t="s">
        <v>108</v>
      </c>
      <c r="H343" s="282">
        <v>413.31900000000002</v>
      </c>
      <c r="I343" s="283"/>
      <c r="J343" s="284">
        <f>ROUND(I343*H343,2)</f>
        <v>0</v>
      </c>
      <c r="K343" s="280" t="s">
        <v>220</v>
      </c>
      <c r="L343" s="285"/>
      <c r="M343" s="286" t="s">
        <v>21</v>
      </c>
      <c r="N343" s="287" t="s">
        <v>45</v>
      </c>
      <c r="O343" s="87"/>
      <c r="P343" s="225">
        <f>O343*H343</f>
        <v>0</v>
      </c>
      <c r="Q343" s="225">
        <v>0.0054000000000000003</v>
      </c>
      <c r="R343" s="225">
        <f>Q343*H343</f>
        <v>2.2319226000000003</v>
      </c>
      <c r="S343" s="225">
        <v>0</v>
      </c>
      <c r="T343" s="226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7" t="s">
        <v>420</v>
      </c>
      <c r="AT343" s="227" t="s">
        <v>278</v>
      </c>
      <c r="AU343" s="227" t="s">
        <v>84</v>
      </c>
      <c r="AY343" s="20" t="s">
        <v>215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20" t="s">
        <v>82</v>
      </c>
      <c r="BK343" s="228">
        <f>ROUND(I343*H343,2)</f>
        <v>0</v>
      </c>
      <c r="BL343" s="20" t="s">
        <v>318</v>
      </c>
      <c r="BM343" s="227" t="s">
        <v>1185</v>
      </c>
    </row>
    <row r="344" s="13" customFormat="1">
      <c r="A344" s="13"/>
      <c r="B344" s="234"/>
      <c r="C344" s="235"/>
      <c r="D344" s="236" t="s">
        <v>173</v>
      </c>
      <c r="E344" s="237" t="s">
        <v>21</v>
      </c>
      <c r="F344" s="238" t="s">
        <v>1186</v>
      </c>
      <c r="G344" s="235"/>
      <c r="H344" s="239">
        <v>411.28100000000001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173</v>
      </c>
      <c r="AU344" s="245" t="s">
        <v>84</v>
      </c>
      <c r="AV344" s="13" t="s">
        <v>84</v>
      </c>
      <c r="AW344" s="13" t="s">
        <v>35</v>
      </c>
      <c r="AX344" s="13" t="s">
        <v>74</v>
      </c>
      <c r="AY344" s="245" t="s">
        <v>215</v>
      </c>
    </row>
    <row r="345" s="13" customFormat="1">
      <c r="A345" s="13"/>
      <c r="B345" s="234"/>
      <c r="C345" s="235"/>
      <c r="D345" s="236" t="s">
        <v>173</v>
      </c>
      <c r="E345" s="237" t="s">
        <v>21</v>
      </c>
      <c r="F345" s="238" t="s">
        <v>806</v>
      </c>
      <c r="G345" s="235"/>
      <c r="H345" s="239">
        <v>2.0379999999999998</v>
      </c>
      <c r="I345" s="240"/>
      <c r="J345" s="235"/>
      <c r="K345" s="235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173</v>
      </c>
      <c r="AU345" s="245" t="s">
        <v>84</v>
      </c>
      <c r="AV345" s="13" t="s">
        <v>84</v>
      </c>
      <c r="AW345" s="13" t="s">
        <v>35</v>
      </c>
      <c r="AX345" s="13" t="s">
        <v>74</v>
      </c>
      <c r="AY345" s="245" t="s">
        <v>215</v>
      </c>
    </row>
    <row r="346" s="15" customFormat="1">
      <c r="A346" s="15"/>
      <c r="B346" s="257"/>
      <c r="C346" s="258"/>
      <c r="D346" s="236" t="s">
        <v>173</v>
      </c>
      <c r="E346" s="259" t="s">
        <v>21</v>
      </c>
      <c r="F346" s="260" t="s">
        <v>227</v>
      </c>
      <c r="G346" s="258"/>
      <c r="H346" s="261">
        <v>413.31900000000002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7" t="s">
        <v>173</v>
      </c>
      <c r="AU346" s="267" t="s">
        <v>84</v>
      </c>
      <c r="AV346" s="15" t="s">
        <v>221</v>
      </c>
      <c r="AW346" s="15" t="s">
        <v>35</v>
      </c>
      <c r="AX346" s="15" t="s">
        <v>82</v>
      </c>
      <c r="AY346" s="267" t="s">
        <v>215</v>
      </c>
    </row>
    <row r="347" s="2" customFormat="1" ht="37.8" customHeight="1">
      <c r="A347" s="41"/>
      <c r="B347" s="42"/>
      <c r="C347" s="216" t="s">
        <v>622</v>
      </c>
      <c r="D347" s="216" t="s">
        <v>217</v>
      </c>
      <c r="E347" s="217" t="s">
        <v>808</v>
      </c>
      <c r="F347" s="218" t="s">
        <v>809</v>
      </c>
      <c r="G347" s="219" t="s">
        <v>108</v>
      </c>
      <c r="H347" s="220">
        <v>112.54000000000001</v>
      </c>
      <c r="I347" s="221"/>
      <c r="J347" s="222">
        <f>ROUND(I347*H347,2)</f>
        <v>0</v>
      </c>
      <c r="K347" s="218" t="s">
        <v>220</v>
      </c>
      <c r="L347" s="47"/>
      <c r="M347" s="223" t="s">
        <v>21</v>
      </c>
      <c r="N347" s="224" t="s">
        <v>45</v>
      </c>
      <c r="O347" s="87"/>
      <c r="P347" s="225">
        <f>O347*H347</f>
        <v>0</v>
      </c>
      <c r="Q347" s="225">
        <v>0</v>
      </c>
      <c r="R347" s="225">
        <f>Q347*H347</f>
        <v>0</v>
      </c>
      <c r="S347" s="225">
        <v>0.0032000000000000002</v>
      </c>
      <c r="T347" s="226">
        <f>S347*H347</f>
        <v>0.36012800000000006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7" t="s">
        <v>318</v>
      </c>
      <c r="AT347" s="227" t="s">
        <v>217</v>
      </c>
      <c r="AU347" s="227" t="s">
        <v>84</v>
      </c>
      <c r="AY347" s="20" t="s">
        <v>215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20" t="s">
        <v>82</v>
      </c>
      <c r="BK347" s="228">
        <f>ROUND(I347*H347,2)</f>
        <v>0</v>
      </c>
      <c r="BL347" s="20" t="s">
        <v>318</v>
      </c>
      <c r="BM347" s="227" t="s">
        <v>1187</v>
      </c>
    </row>
    <row r="348" s="2" customFormat="1">
      <c r="A348" s="41"/>
      <c r="B348" s="42"/>
      <c r="C348" s="43"/>
      <c r="D348" s="229" t="s">
        <v>223</v>
      </c>
      <c r="E348" s="43"/>
      <c r="F348" s="230" t="s">
        <v>811</v>
      </c>
      <c r="G348" s="43"/>
      <c r="H348" s="43"/>
      <c r="I348" s="231"/>
      <c r="J348" s="43"/>
      <c r="K348" s="43"/>
      <c r="L348" s="47"/>
      <c r="M348" s="232"/>
      <c r="N348" s="23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223</v>
      </c>
      <c r="AU348" s="20" t="s">
        <v>84</v>
      </c>
    </row>
    <row r="349" s="13" customFormat="1">
      <c r="A349" s="13"/>
      <c r="B349" s="234"/>
      <c r="C349" s="235"/>
      <c r="D349" s="236" t="s">
        <v>173</v>
      </c>
      <c r="E349" s="237" t="s">
        <v>21</v>
      </c>
      <c r="F349" s="238" t="s">
        <v>1108</v>
      </c>
      <c r="G349" s="235"/>
      <c r="H349" s="239">
        <v>112.54000000000001</v>
      </c>
      <c r="I349" s="240"/>
      <c r="J349" s="235"/>
      <c r="K349" s="235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173</v>
      </c>
      <c r="AU349" s="245" t="s">
        <v>84</v>
      </c>
      <c r="AV349" s="13" t="s">
        <v>84</v>
      </c>
      <c r="AW349" s="13" t="s">
        <v>35</v>
      </c>
      <c r="AX349" s="13" t="s">
        <v>82</v>
      </c>
      <c r="AY349" s="245" t="s">
        <v>215</v>
      </c>
    </row>
    <row r="350" s="2" customFormat="1" ht="24.15" customHeight="1">
      <c r="A350" s="41"/>
      <c r="B350" s="42"/>
      <c r="C350" s="216" t="s">
        <v>627</v>
      </c>
      <c r="D350" s="216" t="s">
        <v>217</v>
      </c>
      <c r="E350" s="217" t="s">
        <v>813</v>
      </c>
      <c r="F350" s="218" t="s">
        <v>814</v>
      </c>
      <c r="G350" s="219" t="s">
        <v>108</v>
      </c>
      <c r="H350" s="220">
        <v>112.54000000000001</v>
      </c>
      <c r="I350" s="221"/>
      <c r="J350" s="222">
        <f>ROUND(I350*H350,2)</f>
        <v>0</v>
      </c>
      <c r="K350" s="218" t="s">
        <v>21</v>
      </c>
      <c r="L350" s="47"/>
      <c r="M350" s="223" t="s">
        <v>21</v>
      </c>
      <c r="N350" s="224" t="s">
        <v>45</v>
      </c>
      <c r="O350" s="87"/>
      <c r="P350" s="225">
        <f>O350*H350</f>
        <v>0</v>
      </c>
      <c r="Q350" s="225">
        <v>0</v>
      </c>
      <c r="R350" s="225">
        <f>Q350*H350</f>
        <v>0</v>
      </c>
      <c r="S350" s="225">
        <v>0.0032000000000000002</v>
      </c>
      <c r="T350" s="226">
        <f>S350*H350</f>
        <v>0.36012800000000006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7" t="s">
        <v>318</v>
      </c>
      <c r="AT350" s="227" t="s">
        <v>217</v>
      </c>
      <c r="AU350" s="227" t="s">
        <v>84</v>
      </c>
      <c r="AY350" s="20" t="s">
        <v>215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20" t="s">
        <v>82</v>
      </c>
      <c r="BK350" s="228">
        <f>ROUND(I350*H350,2)</f>
        <v>0</v>
      </c>
      <c r="BL350" s="20" t="s">
        <v>318</v>
      </c>
      <c r="BM350" s="227" t="s">
        <v>1188</v>
      </c>
    </row>
    <row r="351" s="13" customFormat="1">
      <c r="A351" s="13"/>
      <c r="B351" s="234"/>
      <c r="C351" s="235"/>
      <c r="D351" s="236" t="s">
        <v>173</v>
      </c>
      <c r="E351" s="237" t="s">
        <v>21</v>
      </c>
      <c r="F351" s="238" t="s">
        <v>1108</v>
      </c>
      <c r="G351" s="235"/>
      <c r="H351" s="239">
        <v>112.54000000000001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173</v>
      </c>
      <c r="AU351" s="245" t="s">
        <v>84</v>
      </c>
      <c r="AV351" s="13" t="s">
        <v>84</v>
      </c>
      <c r="AW351" s="13" t="s">
        <v>35</v>
      </c>
      <c r="AX351" s="13" t="s">
        <v>82</v>
      </c>
      <c r="AY351" s="245" t="s">
        <v>215</v>
      </c>
    </row>
    <row r="352" s="2" customFormat="1" ht="33" customHeight="1">
      <c r="A352" s="41"/>
      <c r="B352" s="42"/>
      <c r="C352" s="216" t="s">
        <v>633</v>
      </c>
      <c r="D352" s="216" t="s">
        <v>217</v>
      </c>
      <c r="E352" s="217" t="s">
        <v>817</v>
      </c>
      <c r="F352" s="218" t="s">
        <v>818</v>
      </c>
      <c r="G352" s="219" t="s">
        <v>108</v>
      </c>
      <c r="H352" s="220">
        <v>33.271999999999998</v>
      </c>
      <c r="I352" s="221"/>
      <c r="J352" s="222">
        <f>ROUND(I352*H352,2)</f>
        <v>0</v>
      </c>
      <c r="K352" s="218" t="s">
        <v>220</v>
      </c>
      <c r="L352" s="47"/>
      <c r="M352" s="223" t="s">
        <v>21</v>
      </c>
      <c r="N352" s="224" t="s">
        <v>45</v>
      </c>
      <c r="O352" s="87"/>
      <c r="P352" s="225">
        <f>O352*H352</f>
        <v>0</v>
      </c>
      <c r="Q352" s="225">
        <v>0</v>
      </c>
      <c r="R352" s="225">
        <f>Q352*H352</f>
        <v>0</v>
      </c>
      <c r="S352" s="225">
        <v>0.002</v>
      </c>
      <c r="T352" s="226">
        <f>S352*H352</f>
        <v>0.066543999999999992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7" t="s">
        <v>318</v>
      </c>
      <c r="AT352" s="227" t="s">
        <v>217</v>
      </c>
      <c r="AU352" s="227" t="s">
        <v>84</v>
      </c>
      <c r="AY352" s="20" t="s">
        <v>215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20" t="s">
        <v>82</v>
      </c>
      <c r="BK352" s="228">
        <f>ROUND(I352*H352,2)</f>
        <v>0</v>
      </c>
      <c r="BL352" s="20" t="s">
        <v>318</v>
      </c>
      <c r="BM352" s="227" t="s">
        <v>1189</v>
      </c>
    </row>
    <row r="353" s="2" customFormat="1">
      <c r="A353" s="41"/>
      <c r="B353" s="42"/>
      <c r="C353" s="43"/>
      <c r="D353" s="229" t="s">
        <v>223</v>
      </c>
      <c r="E353" s="43"/>
      <c r="F353" s="230" t="s">
        <v>820</v>
      </c>
      <c r="G353" s="43"/>
      <c r="H353" s="43"/>
      <c r="I353" s="231"/>
      <c r="J353" s="43"/>
      <c r="K353" s="43"/>
      <c r="L353" s="47"/>
      <c r="M353" s="232"/>
      <c r="N353" s="233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223</v>
      </c>
      <c r="AU353" s="20" t="s">
        <v>84</v>
      </c>
    </row>
    <row r="354" s="13" customFormat="1">
      <c r="A354" s="13"/>
      <c r="B354" s="234"/>
      <c r="C354" s="235"/>
      <c r="D354" s="236" t="s">
        <v>173</v>
      </c>
      <c r="E354" s="237" t="s">
        <v>21</v>
      </c>
      <c r="F354" s="238" t="s">
        <v>110</v>
      </c>
      <c r="G354" s="235"/>
      <c r="H354" s="239">
        <v>33.271999999999998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173</v>
      </c>
      <c r="AU354" s="245" t="s">
        <v>84</v>
      </c>
      <c r="AV354" s="13" t="s">
        <v>84</v>
      </c>
      <c r="AW354" s="13" t="s">
        <v>35</v>
      </c>
      <c r="AX354" s="13" t="s">
        <v>82</v>
      </c>
      <c r="AY354" s="245" t="s">
        <v>215</v>
      </c>
    </row>
    <row r="355" s="2" customFormat="1" ht="44.25" customHeight="1">
      <c r="A355" s="41"/>
      <c r="B355" s="42"/>
      <c r="C355" s="216" t="s">
        <v>639</v>
      </c>
      <c r="D355" s="216" t="s">
        <v>217</v>
      </c>
      <c r="E355" s="217" t="s">
        <v>822</v>
      </c>
      <c r="F355" s="218" t="s">
        <v>823</v>
      </c>
      <c r="G355" s="219" t="s">
        <v>108</v>
      </c>
      <c r="H355" s="220">
        <v>35.264000000000003</v>
      </c>
      <c r="I355" s="221"/>
      <c r="J355" s="222">
        <f>ROUND(I355*H355,2)</f>
        <v>0</v>
      </c>
      <c r="K355" s="218" t="s">
        <v>220</v>
      </c>
      <c r="L355" s="47"/>
      <c r="M355" s="223" t="s">
        <v>21</v>
      </c>
      <c r="N355" s="224" t="s">
        <v>45</v>
      </c>
      <c r="O355" s="87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7" t="s">
        <v>318</v>
      </c>
      <c r="AT355" s="227" t="s">
        <v>217</v>
      </c>
      <c r="AU355" s="227" t="s">
        <v>84</v>
      </c>
      <c r="AY355" s="20" t="s">
        <v>215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20" t="s">
        <v>82</v>
      </c>
      <c r="BK355" s="228">
        <f>ROUND(I355*H355,2)</f>
        <v>0</v>
      </c>
      <c r="BL355" s="20" t="s">
        <v>318</v>
      </c>
      <c r="BM355" s="227" t="s">
        <v>1190</v>
      </c>
    </row>
    <row r="356" s="2" customFormat="1">
      <c r="A356" s="41"/>
      <c r="B356" s="42"/>
      <c r="C356" s="43"/>
      <c r="D356" s="229" t="s">
        <v>223</v>
      </c>
      <c r="E356" s="43"/>
      <c r="F356" s="230" t="s">
        <v>825</v>
      </c>
      <c r="G356" s="43"/>
      <c r="H356" s="43"/>
      <c r="I356" s="231"/>
      <c r="J356" s="43"/>
      <c r="K356" s="43"/>
      <c r="L356" s="47"/>
      <c r="M356" s="232"/>
      <c r="N356" s="233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223</v>
      </c>
      <c r="AU356" s="20" t="s">
        <v>84</v>
      </c>
    </row>
    <row r="357" s="13" customFormat="1">
      <c r="A357" s="13"/>
      <c r="B357" s="234"/>
      <c r="C357" s="235"/>
      <c r="D357" s="236" t="s">
        <v>173</v>
      </c>
      <c r="E357" s="237" t="s">
        <v>21</v>
      </c>
      <c r="F357" s="238" t="s">
        <v>1031</v>
      </c>
      <c r="G357" s="235"/>
      <c r="H357" s="239">
        <v>35.264000000000003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173</v>
      </c>
      <c r="AU357" s="245" t="s">
        <v>84</v>
      </c>
      <c r="AV357" s="13" t="s">
        <v>84</v>
      </c>
      <c r="AW357" s="13" t="s">
        <v>35</v>
      </c>
      <c r="AX357" s="13" t="s">
        <v>82</v>
      </c>
      <c r="AY357" s="245" t="s">
        <v>215</v>
      </c>
    </row>
    <row r="358" s="2" customFormat="1" ht="16.5" customHeight="1">
      <c r="A358" s="41"/>
      <c r="B358" s="42"/>
      <c r="C358" s="278" t="s">
        <v>644</v>
      </c>
      <c r="D358" s="278" t="s">
        <v>278</v>
      </c>
      <c r="E358" s="279" t="s">
        <v>764</v>
      </c>
      <c r="F358" s="280" t="s">
        <v>765</v>
      </c>
      <c r="G358" s="281" t="s">
        <v>258</v>
      </c>
      <c r="H358" s="282">
        <v>0.014</v>
      </c>
      <c r="I358" s="283"/>
      <c r="J358" s="284">
        <f>ROUND(I358*H358,2)</f>
        <v>0</v>
      </c>
      <c r="K358" s="280" t="s">
        <v>220</v>
      </c>
      <c r="L358" s="285"/>
      <c r="M358" s="286" t="s">
        <v>21</v>
      </c>
      <c r="N358" s="287" t="s">
        <v>45</v>
      </c>
      <c r="O358" s="87"/>
      <c r="P358" s="225">
        <f>O358*H358</f>
        <v>0</v>
      </c>
      <c r="Q358" s="225">
        <v>1</v>
      </c>
      <c r="R358" s="225">
        <f>Q358*H358</f>
        <v>0.014</v>
      </c>
      <c r="S358" s="225">
        <v>0</v>
      </c>
      <c r="T358" s="226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7" t="s">
        <v>420</v>
      </c>
      <c r="AT358" s="227" t="s">
        <v>278</v>
      </c>
      <c r="AU358" s="227" t="s">
        <v>84</v>
      </c>
      <c r="AY358" s="20" t="s">
        <v>215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20" t="s">
        <v>82</v>
      </c>
      <c r="BK358" s="228">
        <f>ROUND(I358*H358,2)</f>
        <v>0</v>
      </c>
      <c r="BL358" s="20" t="s">
        <v>318</v>
      </c>
      <c r="BM358" s="227" t="s">
        <v>1191</v>
      </c>
    </row>
    <row r="359" s="13" customFormat="1">
      <c r="A359" s="13"/>
      <c r="B359" s="234"/>
      <c r="C359" s="235"/>
      <c r="D359" s="236" t="s">
        <v>173</v>
      </c>
      <c r="E359" s="237" t="s">
        <v>21</v>
      </c>
      <c r="F359" s="238" t="s">
        <v>1192</v>
      </c>
      <c r="G359" s="235"/>
      <c r="H359" s="239">
        <v>0.014</v>
      </c>
      <c r="I359" s="240"/>
      <c r="J359" s="235"/>
      <c r="K359" s="235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173</v>
      </c>
      <c r="AU359" s="245" t="s">
        <v>84</v>
      </c>
      <c r="AV359" s="13" t="s">
        <v>84</v>
      </c>
      <c r="AW359" s="13" t="s">
        <v>35</v>
      </c>
      <c r="AX359" s="13" t="s">
        <v>82</v>
      </c>
      <c r="AY359" s="245" t="s">
        <v>215</v>
      </c>
    </row>
    <row r="360" s="2" customFormat="1" ht="37.8" customHeight="1">
      <c r="A360" s="41"/>
      <c r="B360" s="42"/>
      <c r="C360" s="216" t="s">
        <v>649</v>
      </c>
      <c r="D360" s="216" t="s">
        <v>217</v>
      </c>
      <c r="E360" s="217" t="s">
        <v>830</v>
      </c>
      <c r="F360" s="218" t="s">
        <v>831</v>
      </c>
      <c r="G360" s="219" t="s">
        <v>108</v>
      </c>
      <c r="H360" s="220">
        <v>15.321999999999999</v>
      </c>
      <c r="I360" s="221"/>
      <c r="J360" s="222">
        <f>ROUND(I360*H360,2)</f>
        <v>0</v>
      </c>
      <c r="K360" s="218" t="s">
        <v>21</v>
      </c>
      <c r="L360" s="47"/>
      <c r="M360" s="223" t="s">
        <v>21</v>
      </c>
      <c r="N360" s="224" t="s">
        <v>45</v>
      </c>
      <c r="O360" s="87"/>
      <c r="P360" s="225">
        <f>O360*H360</f>
        <v>0</v>
      </c>
      <c r="Q360" s="225">
        <v>0</v>
      </c>
      <c r="R360" s="225">
        <f>Q360*H360</f>
        <v>0</v>
      </c>
      <c r="S360" s="225">
        <v>0</v>
      </c>
      <c r="T360" s="226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7" t="s">
        <v>318</v>
      </c>
      <c r="AT360" s="227" t="s">
        <v>217</v>
      </c>
      <c r="AU360" s="227" t="s">
        <v>84</v>
      </c>
      <c r="AY360" s="20" t="s">
        <v>215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20" t="s">
        <v>82</v>
      </c>
      <c r="BK360" s="228">
        <f>ROUND(I360*H360,2)</f>
        <v>0</v>
      </c>
      <c r="BL360" s="20" t="s">
        <v>318</v>
      </c>
      <c r="BM360" s="227" t="s">
        <v>1193</v>
      </c>
    </row>
    <row r="361" s="16" customFormat="1">
      <c r="A361" s="16"/>
      <c r="B361" s="268"/>
      <c r="C361" s="269"/>
      <c r="D361" s="236" t="s">
        <v>173</v>
      </c>
      <c r="E361" s="270" t="s">
        <v>21</v>
      </c>
      <c r="F361" s="271" t="s">
        <v>1194</v>
      </c>
      <c r="G361" s="269"/>
      <c r="H361" s="270" t="s">
        <v>21</v>
      </c>
      <c r="I361" s="272"/>
      <c r="J361" s="269"/>
      <c r="K361" s="269"/>
      <c r="L361" s="273"/>
      <c r="M361" s="274"/>
      <c r="N361" s="275"/>
      <c r="O361" s="275"/>
      <c r="P361" s="275"/>
      <c r="Q361" s="275"/>
      <c r="R361" s="275"/>
      <c r="S361" s="275"/>
      <c r="T361" s="27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77" t="s">
        <v>173</v>
      </c>
      <c r="AU361" s="277" t="s">
        <v>84</v>
      </c>
      <c r="AV361" s="16" t="s">
        <v>82</v>
      </c>
      <c r="AW361" s="16" t="s">
        <v>35</v>
      </c>
      <c r="AX361" s="16" t="s">
        <v>74</v>
      </c>
      <c r="AY361" s="277" t="s">
        <v>215</v>
      </c>
    </row>
    <row r="362" s="13" customFormat="1">
      <c r="A362" s="13"/>
      <c r="B362" s="234"/>
      <c r="C362" s="235"/>
      <c r="D362" s="236" t="s">
        <v>173</v>
      </c>
      <c r="E362" s="237" t="s">
        <v>21</v>
      </c>
      <c r="F362" s="238" t="s">
        <v>1195</v>
      </c>
      <c r="G362" s="235"/>
      <c r="H362" s="239">
        <v>15.42</v>
      </c>
      <c r="I362" s="240"/>
      <c r="J362" s="235"/>
      <c r="K362" s="235"/>
      <c r="L362" s="241"/>
      <c r="M362" s="242"/>
      <c r="N362" s="243"/>
      <c r="O362" s="243"/>
      <c r="P362" s="243"/>
      <c r="Q362" s="243"/>
      <c r="R362" s="243"/>
      <c r="S362" s="243"/>
      <c r="T362" s="24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5" t="s">
        <v>173</v>
      </c>
      <c r="AU362" s="245" t="s">
        <v>84</v>
      </c>
      <c r="AV362" s="13" t="s">
        <v>84</v>
      </c>
      <c r="AW362" s="13" t="s">
        <v>35</v>
      </c>
      <c r="AX362" s="13" t="s">
        <v>74</v>
      </c>
      <c r="AY362" s="245" t="s">
        <v>215</v>
      </c>
    </row>
    <row r="363" s="13" customFormat="1">
      <c r="A363" s="13"/>
      <c r="B363" s="234"/>
      <c r="C363" s="235"/>
      <c r="D363" s="236" t="s">
        <v>173</v>
      </c>
      <c r="E363" s="237" t="s">
        <v>21</v>
      </c>
      <c r="F363" s="238" t="s">
        <v>1196</v>
      </c>
      <c r="G363" s="235"/>
      <c r="H363" s="239">
        <v>-0.13800000000000001</v>
      </c>
      <c r="I363" s="240"/>
      <c r="J363" s="235"/>
      <c r="K363" s="235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173</v>
      </c>
      <c r="AU363" s="245" t="s">
        <v>84</v>
      </c>
      <c r="AV363" s="13" t="s">
        <v>84</v>
      </c>
      <c r="AW363" s="13" t="s">
        <v>35</v>
      </c>
      <c r="AX363" s="13" t="s">
        <v>74</v>
      </c>
      <c r="AY363" s="245" t="s">
        <v>215</v>
      </c>
    </row>
    <row r="364" s="13" customFormat="1">
      <c r="A364" s="13"/>
      <c r="B364" s="234"/>
      <c r="C364" s="235"/>
      <c r="D364" s="236" t="s">
        <v>173</v>
      </c>
      <c r="E364" s="237" t="s">
        <v>21</v>
      </c>
      <c r="F364" s="238" t="s">
        <v>1197</v>
      </c>
      <c r="G364" s="235"/>
      <c r="H364" s="239">
        <v>0.040000000000000001</v>
      </c>
      <c r="I364" s="240"/>
      <c r="J364" s="235"/>
      <c r="K364" s="235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173</v>
      </c>
      <c r="AU364" s="245" t="s">
        <v>84</v>
      </c>
      <c r="AV364" s="13" t="s">
        <v>84</v>
      </c>
      <c r="AW364" s="13" t="s">
        <v>35</v>
      </c>
      <c r="AX364" s="13" t="s">
        <v>74</v>
      </c>
      <c r="AY364" s="245" t="s">
        <v>215</v>
      </c>
    </row>
    <row r="365" s="14" customFormat="1">
      <c r="A365" s="14"/>
      <c r="B365" s="246"/>
      <c r="C365" s="247"/>
      <c r="D365" s="236" t="s">
        <v>173</v>
      </c>
      <c r="E365" s="248" t="s">
        <v>1034</v>
      </c>
      <c r="F365" s="249" t="s">
        <v>226</v>
      </c>
      <c r="G365" s="247"/>
      <c r="H365" s="250">
        <v>15.321999999999999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173</v>
      </c>
      <c r="AU365" s="256" t="s">
        <v>84</v>
      </c>
      <c r="AV365" s="14" t="s">
        <v>120</v>
      </c>
      <c r="AW365" s="14" t="s">
        <v>35</v>
      </c>
      <c r="AX365" s="14" t="s">
        <v>74</v>
      </c>
      <c r="AY365" s="256" t="s">
        <v>215</v>
      </c>
    </row>
    <row r="366" s="15" customFormat="1">
      <c r="A366" s="15"/>
      <c r="B366" s="257"/>
      <c r="C366" s="258"/>
      <c r="D366" s="236" t="s">
        <v>173</v>
      </c>
      <c r="E366" s="259" t="s">
        <v>21</v>
      </c>
      <c r="F366" s="260" t="s">
        <v>227</v>
      </c>
      <c r="G366" s="258"/>
      <c r="H366" s="261">
        <v>15.321999999999999</v>
      </c>
      <c r="I366" s="262"/>
      <c r="J366" s="258"/>
      <c r="K366" s="258"/>
      <c r="L366" s="263"/>
      <c r="M366" s="264"/>
      <c r="N366" s="265"/>
      <c r="O366" s="265"/>
      <c r="P366" s="265"/>
      <c r="Q366" s="265"/>
      <c r="R366" s="265"/>
      <c r="S366" s="265"/>
      <c r="T366" s="26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7" t="s">
        <v>173</v>
      </c>
      <c r="AU366" s="267" t="s">
        <v>84</v>
      </c>
      <c r="AV366" s="15" t="s">
        <v>221</v>
      </c>
      <c r="AW366" s="15" t="s">
        <v>35</v>
      </c>
      <c r="AX366" s="15" t="s">
        <v>82</v>
      </c>
      <c r="AY366" s="267" t="s">
        <v>215</v>
      </c>
    </row>
    <row r="367" s="2" customFormat="1" ht="49.05" customHeight="1">
      <c r="A367" s="41"/>
      <c r="B367" s="42"/>
      <c r="C367" s="278" t="s">
        <v>654</v>
      </c>
      <c r="D367" s="278" t="s">
        <v>278</v>
      </c>
      <c r="E367" s="279" t="s">
        <v>775</v>
      </c>
      <c r="F367" s="280" t="s">
        <v>776</v>
      </c>
      <c r="G367" s="281" t="s">
        <v>108</v>
      </c>
      <c r="H367" s="282">
        <v>18.385999999999999</v>
      </c>
      <c r="I367" s="283"/>
      <c r="J367" s="284">
        <f>ROUND(I367*H367,2)</f>
        <v>0</v>
      </c>
      <c r="K367" s="280" t="s">
        <v>220</v>
      </c>
      <c r="L367" s="285"/>
      <c r="M367" s="286" t="s">
        <v>21</v>
      </c>
      <c r="N367" s="287" t="s">
        <v>45</v>
      </c>
      <c r="O367" s="87"/>
      <c r="P367" s="225">
        <f>O367*H367</f>
        <v>0</v>
      </c>
      <c r="Q367" s="225">
        <v>0.0040000000000000001</v>
      </c>
      <c r="R367" s="225">
        <f>Q367*H367</f>
        <v>0.073543999999999998</v>
      </c>
      <c r="S367" s="225">
        <v>0</v>
      </c>
      <c r="T367" s="226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7" t="s">
        <v>420</v>
      </c>
      <c r="AT367" s="227" t="s">
        <v>278</v>
      </c>
      <c r="AU367" s="227" t="s">
        <v>84</v>
      </c>
      <c r="AY367" s="20" t="s">
        <v>215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20" t="s">
        <v>82</v>
      </c>
      <c r="BK367" s="228">
        <f>ROUND(I367*H367,2)</f>
        <v>0</v>
      </c>
      <c r="BL367" s="20" t="s">
        <v>318</v>
      </c>
      <c r="BM367" s="227" t="s">
        <v>1198</v>
      </c>
    </row>
    <row r="368" s="13" customFormat="1">
      <c r="A368" s="13"/>
      <c r="B368" s="234"/>
      <c r="C368" s="235"/>
      <c r="D368" s="236" t="s">
        <v>173</v>
      </c>
      <c r="E368" s="237" t="s">
        <v>21</v>
      </c>
      <c r="F368" s="238" t="s">
        <v>1199</v>
      </c>
      <c r="G368" s="235"/>
      <c r="H368" s="239">
        <v>18.385999999999999</v>
      </c>
      <c r="I368" s="240"/>
      <c r="J368" s="235"/>
      <c r="K368" s="235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173</v>
      </c>
      <c r="AU368" s="245" t="s">
        <v>84</v>
      </c>
      <c r="AV368" s="13" t="s">
        <v>84</v>
      </c>
      <c r="AW368" s="13" t="s">
        <v>35</v>
      </c>
      <c r="AX368" s="13" t="s">
        <v>82</v>
      </c>
      <c r="AY368" s="245" t="s">
        <v>215</v>
      </c>
    </row>
    <row r="369" s="2" customFormat="1" ht="37.8" customHeight="1">
      <c r="A369" s="41"/>
      <c r="B369" s="42"/>
      <c r="C369" s="216" t="s">
        <v>661</v>
      </c>
      <c r="D369" s="216" t="s">
        <v>217</v>
      </c>
      <c r="E369" s="217" t="s">
        <v>844</v>
      </c>
      <c r="F369" s="218" t="s">
        <v>845</v>
      </c>
      <c r="G369" s="219" t="s">
        <v>108</v>
      </c>
      <c r="H369" s="220">
        <v>5.681</v>
      </c>
      <c r="I369" s="221"/>
      <c r="J369" s="222">
        <f>ROUND(I369*H369,2)</f>
        <v>0</v>
      </c>
      <c r="K369" s="218" t="s">
        <v>220</v>
      </c>
      <c r="L369" s="47"/>
      <c r="M369" s="223" t="s">
        <v>21</v>
      </c>
      <c r="N369" s="224" t="s">
        <v>45</v>
      </c>
      <c r="O369" s="87"/>
      <c r="P369" s="225">
        <f>O369*H369</f>
        <v>0</v>
      </c>
      <c r="Q369" s="225">
        <v>0</v>
      </c>
      <c r="R369" s="225">
        <f>Q369*H369</f>
        <v>0</v>
      </c>
      <c r="S369" s="225">
        <v>0.00066</v>
      </c>
      <c r="T369" s="226">
        <f>S369*H369</f>
        <v>0.00374946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7" t="s">
        <v>318</v>
      </c>
      <c r="AT369" s="227" t="s">
        <v>217</v>
      </c>
      <c r="AU369" s="227" t="s">
        <v>84</v>
      </c>
      <c r="AY369" s="20" t="s">
        <v>215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20" t="s">
        <v>82</v>
      </c>
      <c r="BK369" s="228">
        <f>ROUND(I369*H369,2)</f>
        <v>0</v>
      </c>
      <c r="BL369" s="20" t="s">
        <v>318</v>
      </c>
      <c r="BM369" s="227" t="s">
        <v>1200</v>
      </c>
    </row>
    <row r="370" s="2" customFormat="1">
      <c r="A370" s="41"/>
      <c r="B370" s="42"/>
      <c r="C370" s="43"/>
      <c r="D370" s="229" t="s">
        <v>223</v>
      </c>
      <c r="E370" s="43"/>
      <c r="F370" s="230" t="s">
        <v>847</v>
      </c>
      <c r="G370" s="43"/>
      <c r="H370" s="43"/>
      <c r="I370" s="231"/>
      <c r="J370" s="43"/>
      <c r="K370" s="43"/>
      <c r="L370" s="47"/>
      <c r="M370" s="232"/>
      <c r="N370" s="233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223</v>
      </c>
      <c r="AU370" s="20" t="s">
        <v>84</v>
      </c>
    </row>
    <row r="371" s="13" customFormat="1">
      <c r="A371" s="13"/>
      <c r="B371" s="234"/>
      <c r="C371" s="235"/>
      <c r="D371" s="236" t="s">
        <v>173</v>
      </c>
      <c r="E371" s="237" t="s">
        <v>21</v>
      </c>
      <c r="F371" s="238" t="s">
        <v>106</v>
      </c>
      <c r="G371" s="235"/>
      <c r="H371" s="239">
        <v>5.681</v>
      </c>
      <c r="I371" s="240"/>
      <c r="J371" s="235"/>
      <c r="K371" s="235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173</v>
      </c>
      <c r="AU371" s="245" t="s">
        <v>84</v>
      </c>
      <c r="AV371" s="13" t="s">
        <v>84</v>
      </c>
      <c r="AW371" s="13" t="s">
        <v>35</v>
      </c>
      <c r="AX371" s="13" t="s">
        <v>82</v>
      </c>
      <c r="AY371" s="245" t="s">
        <v>215</v>
      </c>
    </row>
    <row r="372" s="2" customFormat="1" ht="37.8" customHeight="1">
      <c r="A372" s="41"/>
      <c r="B372" s="42"/>
      <c r="C372" s="216" t="s">
        <v>667</v>
      </c>
      <c r="D372" s="216" t="s">
        <v>217</v>
      </c>
      <c r="E372" s="217" t="s">
        <v>849</v>
      </c>
      <c r="F372" s="218" t="s">
        <v>850</v>
      </c>
      <c r="G372" s="219" t="s">
        <v>108</v>
      </c>
      <c r="H372" s="220">
        <v>33.271999999999998</v>
      </c>
      <c r="I372" s="221"/>
      <c r="J372" s="222">
        <f>ROUND(I372*H372,2)</f>
        <v>0</v>
      </c>
      <c r="K372" s="218" t="s">
        <v>220</v>
      </c>
      <c r="L372" s="47"/>
      <c r="M372" s="223" t="s">
        <v>21</v>
      </c>
      <c r="N372" s="224" t="s">
        <v>45</v>
      </c>
      <c r="O372" s="87"/>
      <c r="P372" s="225">
        <f>O372*H372</f>
        <v>0</v>
      </c>
      <c r="Q372" s="225">
        <v>0</v>
      </c>
      <c r="R372" s="225">
        <f>Q372*H372</f>
        <v>0</v>
      </c>
      <c r="S372" s="225">
        <v>0.0054999999999999997</v>
      </c>
      <c r="T372" s="226">
        <f>S372*H372</f>
        <v>0.18299599999999999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7" t="s">
        <v>318</v>
      </c>
      <c r="AT372" s="227" t="s">
        <v>217</v>
      </c>
      <c r="AU372" s="227" t="s">
        <v>84</v>
      </c>
      <c r="AY372" s="20" t="s">
        <v>215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20" t="s">
        <v>82</v>
      </c>
      <c r="BK372" s="228">
        <f>ROUND(I372*H372,2)</f>
        <v>0</v>
      </c>
      <c r="BL372" s="20" t="s">
        <v>318</v>
      </c>
      <c r="BM372" s="227" t="s">
        <v>1201</v>
      </c>
    </row>
    <row r="373" s="2" customFormat="1">
      <c r="A373" s="41"/>
      <c r="B373" s="42"/>
      <c r="C373" s="43"/>
      <c r="D373" s="229" t="s">
        <v>223</v>
      </c>
      <c r="E373" s="43"/>
      <c r="F373" s="230" t="s">
        <v>852</v>
      </c>
      <c r="G373" s="43"/>
      <c r="H373" s="43"/>
      <c r="I373" s="231"/>
      <c r="J373" s="43"/>
      <c r="K373" s="43"/>
      <c r="L373" s="47"/>
      <c r="M373" s="232"/>
      <c r="N373" s="233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223</v>
      </c>
      <c r="AU373" s="20" t="s">
        <v>84</v>
      </c>
    </row>
    <row r="374" s="16" customFormat="1">
      <c r="A374" s="16"/>
      <c r="B374" s="268"/>
      <c r="C374" s="269"/>
      <c r="D374" s="236" t="s">
        <v>173</v>
      </c>
      <c r="E374" s="270" t="s">
        <v>21</v>
      </c>
      <c r="F374" s="271" t="s">
        <v>853</v>
      </c>
      <c r="G374" s="269"/>
      <c r="H374" s="270" t="s">
        <v>21</v>
      </c>
      <c r="I374" s="272"/>
      <c r="J374" s="269"/>
      <c r="K374" s="269"/>
      <c r="L374" s="273"/>
      <c r="M374" s="274"/>
      <c r="N374" s="275"/>
      <c r="O374" s="275"/>
      <c r="P374" s="275"/>
      <c r="Q374" s="275"/>
      <c r="R374" s="275"/>
      <c r="S374" s="275"/>
      <c r="T374" s="27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77" t="s">
        <v>173</v>
      </c>
      <c r="AU374" s="277" t="s">
        <v>84</v>
      </c>
      <c r="AV374" s="16" t="s">
        <v>82</v>
      </c>
      <c r="AW374" s="16" t="s">
        <v>35</v>
      </c>
      <c r="AX374" s="16" t="s">
        <v>74</v>
      </c>
      <c r="AY374" s="277" t="s">
        <v>215</v>
      </c>
    </row>
    <row r="375" s="13" customFormat="1">
      <c r="A375" s="13"/>
      <c r="B375" s="234"/>
      <c r="C375" s="235"/>
      <c r="D375" s="236" t="s">
        <v>173</v>
      </c>
      <c r="E375" s="237" t="s">
        <v>21</v>
      </c>
      <c r="F375" s="238" t="s">
        <v>1202</v>
      </c>
      <c r="G375" s="235"/>
      <c r="H375" s="239">
        <v>15.826000000000001</v>
      </c>
      <c r="I375" s="240"/>
      <c r="J375" s="235"/>
      <c r="K375" s="235"/>
      <c r="L375" s="241"/>
      <c r="M375" s="242"/>
      <c r="N375" s="243"/>
      <c r="O375" s="243"/>
      <c r="P375" s="243"/>
      <c r="Q375" s="243"/>
      <c r="R375" s="243"/>
      <c r="S375" s="243"/>
      <c r="T375" s="24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5" t="s">
        <v>173</v>
      </c>
      <c r="AU375" s="245" t="s">
        <v>84</v>
      </c>
      <c r="AV375" s="13" t="s">
        <v>84</v>
      </c>
      <c r="AW375" s="13" t="s">
        <v>35</v>
      </c>
      <c r="AX375" s="13" t="s">
        <v>74</v>
      </c>
      <c r="AY375" s="245" t="s">
        <v>215</v>
      </c>
    </row>
    <row r="376" s="13" customFormat="1">
      <c r="A376" s="13"/>
      <c r="B376" s="234"/>
      <c r="C376" s="235"/>
      <c r="D376" s="236" t="s">
        <v>173</v>
      </c>
      <c r="E376" s="237" t="s">
        <v>21</v>
      </c>
      <c r="F376" s="238" t="s">
        <v>1203</v>
      </c>
      <c r="G376" s="235"/>
      <c r="H376" s="239">
        <v>17.446000000000002</v>
      </c>
      <c r="I376" s="240"/>
      <c r="J376" s="235"/>
      <c r="K376" s="235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173</v>
      </c>
      <c r="AU376" s="245" t="s">
        <v>84</v>
      </c>
      <c r="AV376" s="13" t="s">
        <v>84</v>
      </c>
      <c r="AW376" s="13" t="s">
        <v>35</v>
      </c>
      <c r="AX376" s="13" t="s">
        <v>74</v>
      </c>
      <c r="AY376" s="245" t="s">
        <v>215</v>
      </c>
    </row>
    <row r="377" s="15" customFormat="1">
      <c r="A377" s="15"/>
      <c r="B377" s="257"/>
      <c r="C377" s="258"/>
      <c r="D377" s="236" t="s">
        <v>173</v>
      </c>
      <c r="E377" s="259" t="s">
        <v>110</v>
      </c>
      <c r="F377" s="260" t="s">
        <v>227</v>
      </c>
      <c r="G377" s="258"/>
      <c r="H377" s="261">
        <v>33.271999999999998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7" t="s">
        <v>173</v>
      </c>
      <c r="AU377" s="267" t="s">
        <v>84</v>
      </c>
      <c r="AV377" s="15" t="s">
        <v>221</v>
      </c>
      <c r="AW377" s="15" t="s">
        <v>35</v>
      </c>
      <c r="AX377" s="15" t="s">
        <v>82</v>
      </c>
      <c r="AY377" s="267" t="s">
        <v>215</v>
      </c>
    </row>
    <row r="378" s="2" customFormat="1" ht="37.8" customHeight="1">
      <c r="A378" s="41"/>
      <c r="B378" s="42"/>
      <c r="C378" s="216" t="s">
        <v>676</v>
      </c>
      <c r="D378" s="216" t="s">
        <v>217</v>
      </c>
      <c r="E378" s="217" t="s">
        <v>857</v>
      </c>
      <c r="F378" s="218" t="s">
        <v>858</v>
      </c>
      <c r="G378" s="219" t="s">
        <v>108</v>
      </c>
      <c r="H378" s="220">
        <v>65.908000000000001</v>
      </c>
      <c r="I378" s="221"/>
      <c r="J378" s="222">
        <f>ROUND(I378*H378,2)</f>
        <v>0</v>
      </c>
      <c r="K378" s="218" t="s">
        <v>220</v>
      </c>
      <c r="L378" s="47"/>
      <c r="M378" s="223" t="s">
        <v>21</v>
      </c>
      <c r="N378" s="224" t="s">
        <v>45</v>
      </c>
      <c r="O378" s="87"/>
      <c r="P378" s="225">
        <f>O378*H378</f>
        <v>0</v>
      </c>
      <c r="Q378" s="225">
        <v>0.00093999999999999997</v>
      </c>
      <c r="R378" s="225">
        <f>Q378*H378</f>
        <v>0.061953519999999998</v>
      </c>
      <c r="S378" s="225">
        <v>0</v>
      </c>
      <c r="T378" s="226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7" t="s">
        <v>318</v>
      </c>
      <c r="AT378" s="227" t="s">
        <v>217</v>
      </c>
      <c r="AU378" s="227" t="s">
        <v>84</v>
      </c>
      <c r="AY378" s="20" t="s">
        <v>215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20" t="s">
        <v>82</v>
      </c>
      <c r="BK378" s="228">
        <f>ROUND(I378*H378,2)</f>
        <v>0</v>
      </c>
      <c r="BL378" s="20" t="s">
        <v>318</v>
      </c>
      <c r="BM378" s="227" t="s">
        <v>1204</v>
      </c>
    </row>
    <row r="379" s="2" customFormat="1">
      <c r="A379" s="41"/>
      <c r="B379" s="42"/>
      <c r="C379" s="43"/>
      <c r="D379" s="229" t="s">
        <v>223</v>
      </c>
      <c r="E379" s="43"/>
      <c r="F379" s="230" t="s">
        <v>860</v>
      </c>
      <c r="G379" s="43"/>
      <c r="H379" s="43"/>
      <c r="I379" s="231"/>
      <c r="J379" s="43"/>
      <c r="K379" s="43"/>
      <c r="L379" s="47"/>
      <c r="M379" s="232"/>
      <c r="N379" s="233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223</v>
      </c>
      <c r="AU379" s="20" t="s">
        <v>84</v>
      </c>
    </row>
    <row r="380" s="13" customFormat="1">
      <c r="A380" s="13"/>
      <c r="B380" s="234"/>
      <c r="C380" s="235"/>
      <c r="D380" s="236" t="s">
        <v>173</v>
      </c>
      <c r="E380" s="237" t="s">
        <v>21</v>
      </c>
      <c r="F380" s="238" t="s">
        <v>1205</v>
      </c>
      <c r="G380" s="235"/>
      <c r="H380" s="239">
        <v>30.643999999999998</v>
      </c>
      <c r="I380" s="240"/>
      <c r="J380" s="235"/>
      <c r="K380" s="235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173</v>
      </c>
      <c r="AU380" s="245" t="s">
        <v>84</v>
      </c>
      <c r="AV380" s="13" t="s">
        <v>84</v>
      </c>
      <c r="AW380" s="13" t="s">
        <v>35</v>
      </c>
      <c r="AX380" s="13" t="s">
        <v>74</v>
      </c>
      <c r="AY380" s="245" t="s">
        <v>215</v>
      </c>
    </row>
    <row r="381" s="14" customFormat="1">
      <c r="A381" s="14"/>
      <c r="B381" s="246"/>
      <c r="C381" s="247"/>
      <c r="D381" s="236" t="s">
        <v>173</v>
      </c>
      <c r="E381" s="248" t="s">
        <v>21</v>
      </c>
      <c r="F381" s="249" t="s">
        <v>226</v>
      </c>
      <c r="G381" s="247"/>
      <c r="H381" s="250">
        <v>30.643999999999998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173</v>
      </c>
      <c r="AU381" s="256" t="s">
        <v>84</v>
      </c>
      <c r="AV381" s="14" t="s">
        <v>120</v>
      </c>
      <c r="AW381" s="14" t="s">
        <v>35</v>
      </c>
      <c r="AX381" s="14" t="s">
        <v>74</v>
      </c>
      <c r="AY381" s="256" t="s">
        <v>215</v>
      </c>
    </row>
    <row r="382" s="16" customFormat="1">
      <c r="A382" s="16"/>
      <c r="B382" s="268"/>
      <c r="C382" s="269"/>
      <c r="D382" s="236" t="s">
        <v>173</v>
      </c>
      <c r="E382" s="270" t="s">
        <v>21</v>
      </c>
      <c r="F382" s="271" t="s">
        <v>862</v>
      </c>
      <c r="G382" s="269"/>
      <c r="H382" s="270" t="s">
        <v>21</v>
      </c>
      <c r="I382" s="272"/>
      <c r="J382" s="269"/>
      <c r="K382" s="269"/>
      <c r="L382" s="273"/>
      <c r="M382" s="274"/>
      <c r="N382" s="275"/>
      <c r="O382" s="275"/>
      <c r="P382" s="275"/>
      <c r="Q382" s="275"/>
      <c r="R382" s="275"/>
      <c r="S382" s="275"/>
      <c r="T382" s="27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77" t="s">
        <v>173</v>
      </c>
      <c r="AU382" s="277" t="s">
        <v>84</v>
      </c>
      <c r="AV382" s="16" t="s">
        <v>82</v>
      </c>
      <c r="AW382" s="16" t="s">
        <v>35</v>
      </c>
      <c r="AX382" s="16" t="s">
        <v>74</v>
      </c>
      <c r="AY382" s="277" t="s">
        <v>215</v>
      </c>
    </row>
    <row r="383" s="16" customFormat="1">
      <c r="A383" s="16"/>
      <c r="B383" s="268"/>
      <c r="C383" s="269"/>
      <c r="D383" s="236" t="s">
        <v>173</v>
      </c>
      <c r="E383" s="270" t="s">
        <v>21</v>
      </c>
      <c r="F383" s="271" t="s">
        <v>1206</v>
      </c>
      <c r="G383" s="269"/>
      <c r="H383" s="270" t="s">
        <v>21</v>
      </c>
      <c r="I383" s="272"/>
      <c r="J383" s="269"/>
      <c r="K383" s="269"/>
      <c r="L383" s="273"/>
      <c r="M383" s="274"/>
      <c r="N383" s="275"/>
      <c r="O383" s="275"/>
      <c r="P383" s="275"/>
      <c r="Q383" s="275"/>
      <c r="R383" s="275"/>
      <c r="S383" s="275"/>
      <c r="T383" s="27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77" t="s">
        <v>173</v>
      </c>
      <c r="AU383" s="277" t="s">
        <v>84</v>
      </c>
      <c r="AV383" s="16" t="s">
        <v>82</v>
      </c>
      <c r="AW383" s="16" t="s">
        <v>35</v>
      </c>
      <c r="AX383" s="16" t="s">
        <v>74</v>
      </c>
      <c r="AY383" s="277" t="s">
        <v>215</v>
      </c>
    </row>
    <row r="384" s="13" customFormat="1">
      <c r="A384" s="13"/>
      <c r="B384" s="234"/>
      <c r="C384" s="235"/>
      <c r="D384" s="236" t="s">
        <v>173</v>
      </c>
      <c r="E384" s="237" t="s">
        <v>21</v>
      </c>
      <c r="F384" s="238" t="s">
        <v>1207</v>
      </c>
      <c r="G384" s="235"/>
      <c r="H384" s="239">
        <v>25.565000000000001</v>
      </c>
      <c r="I384" s="240"/>
      <c r="J384" s="235"/>
      <c r="K384" s="235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173</v>
      </c>
      <c r="AU384" s="245" t="s">
        <v>84</v>
      </c>
      <c r="AV384" s="13" t="s">
        <v>84</v>
      </c>
      <c r="AW384" s="13" t="s">
        <v>35</v>
      </c>
      <c r="AX384" s="13" t="s">
        <v>74</v>
      </c>
      <c r="AY384" s="245" t="s">
        <v>215</v>
      </c>
    </row>
    <row r="385" s="13" customFormat="1">
      <c r="A385" s="13"/>
      <c r="B385" s="234"/>
      <c r="C385" s="235"/>
      <c r="D385" s="236" t="s">
        <v>173</v>
      </c>
      <c r="E385" s="237" t="s">
        <v>21</v>
      </c>
      <c r="F385" s="238" t="s">
        <v>1196</v>
      </c>
      <c r="G385" s="235"/>
      <c r="H385" s="239">
        <v>-0.13800000000000001</v>
      </c>
      <c r="I385" s="240"/>
      <c r="J385" s="235"/>
      <c r="K385" s="235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173</v>
      </c>
      <c r="AU385" s="245" t="s">
        <v>84</v>
      </c>
      <c r="AV385" s="13" t="s">
        <v>84</v>
      </c>
      <c r="AW385" s="13" t="s">
        <v>35</v>
      </c>
      <c r="AX385" s="13" t="s">
        <v>74</v>
      </c>
      <c r="AY385" s="245" t="s">
        <v>215</v>
      </c>
    </row>
    <row r="386" s="13" customFormat="1">
      <c r="A386" s="13"/>
      <c r="B386" s="234"/>
      <c r="C386" s="235"/>
      <c r="D386" s="236" t="s">
        <v>173</v>
      </c>
      <c r="E386" s="237" t="s">
        <v>21</v>
      </c>
      <c r="F386" s="238" t="s">
        <v>1197</v>
      </c>
      <c r="G386" s="235"/>
      <c r="H386" s="239">
        <v>0.040000000000000001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173</v>
      </c>
      <c r="AU386" s="245" t="s">
        <v>84</v>
      </c>
      <c r="AV386" s="13" t="s">
        <v>84</v>
      </c>
      <c r="AW386" s="13" t="s">
        <v>35</v>
      </c>
      <c r="AX386" s="13" t="s">
        <v>74</v>
      </c>
      <c r="AY386" s="245" t="s">
        <v>215</v>
      </c>
    </row>
    <row r="387" s="16" customFormat="1">
      <c r="A387" s="16"/>
      <c r="B387" s="268"/>
      <c r="C387" s="269"/>
      <c r="D387" s="236" t="s">
        <v>173</v>
      </c>
      <c r="E387" s="270" t="s">
        <v>21</v>
      </c>
      <c r="F387" s="271" t="s">
        <v>1208</v>
      </c>
      <c r="G387" s="269"/>
      <c r="H387" s="270" t="s">
        <v>21</v>
      </c>
      <c r="I387" s="272"/>
      <c r="J387" s="269"/>
      <c r="K387" s="269"/>
      <c r="L387" s="273"/>
      <c r="M387" s="274"/>
      <c r="N387" s="275"/>
      <c r="O387" s="275"/>
      <c r="P387" s="275"/>
      <c r="Q387" s="275"/>
      <c r="R387" s="275"/>
      <c r="S387" s="275"/>
      <c r="T387" s="27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T387" s="277" t="s">
        <v>173</v>
      </c>
      <c r="AU387" s="277" t="s">
        <v>84</v>
      </c>
      <c r="AV387" s="16" t="s">
        <v>82</v>
      </c>
      <c r="AW387" s="16" t="s">
        <v>35</v>
      </c>
      <c r="AX387" s="16" t="s">
        <v>74</v>
      </c>
      <c r="AY387" s="277" t="s">
        <v>215</v>
      </c>
    </row>
    <row r="388" s="13" customFormat="1">
      <c r="A388" s="13"/>
      <c r="B388" s="234"/>
      <c r="C388" s="235"/>
      <c r="D388" s="236" t="s">
        <v>173</v>
      </c>
      <c r="E388" s="237" t="s">
        <v>21</v>
      </c>
      <c r="F388" s="238" t="s">
        <v>1209</v>
      </c>
      <c r="G388" s="235"/>
      <c r="H388" s="239">
        <v>0.94499999999999995</v>
      </c>
      <c r="I388" s="240"/>
      <c r="J388" s="235"/>
      <c r="K388" s="235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173</v>
      </c>
      <c r="AU388" s="245" t="s">
        <v>84</v>
      </c>
      <c r="AV388" s="13" t="s">
        <v>84</v>
      </c>
      <c r="AW388" s="13" t="s">
        <v>35</v>
      </c>
      <c r="AX388" s="13" t="s">
        <v>74</v>
      </c>
      <c r="AY388" s="245" t="s">
        <v>215</v>
      </c>
    </row>
    <row r="389" s="16" customFormat="1">
      <c r="A389" s="16"/>
      <c r="B389" s="268"/>
      <c r="C389" s="269"/>
      <c r="D389" s="236" t="s">
        <v>173</v>
      </c>
      <c r="E389" s="270" t="s">
        <v>21</v>
      </c>
      <c r="F389" s="271" t="s">
        <v>1210</v>
      </c>
      <c r="G389" s="269"/>
      <c r="H389" s="270" t="s">
        <v>21</v>
      </c>
      <c r="I389" s="272"/>
      <c r="J389" s="269"/>
      <c r="K389" s="269"/>
      <c r="L389" s="273"/>
      <c r="M389" s="274"/>
      <c r="N389" s="275"/>
      <c r="O389" s="275"/>
      <c r="P389" s="275"/>
      <c r="Q389" s="275"/>
      <c r="R389" s="275"/>
      <c r="S389" s="275"/>
      <c r="T389" s="27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77" t="s">
        <v>173</v>
      </c>
      <c r="AU389" s="277" t="s">
        <v>84</v>
      </c>
      <c r="AV389" s="16" t="s">
        <v>82</v>
      </c>
      <c r="AW389" s="16" t="s">
        <v>35</v>
      </c>
      <c r="AX389" s="16" t="s">
        <v>74</v>
      </c>
      <c r="AY389" s="277" t="s">
        <v>215</v>
      </c>
    </row>
    <row r="390" s="13" customFormat="1">
      <c r="A390" s="13"/>
      <c r="B390" s="234"/>
      <c r="C390" s="235"/>
      <c r="D390" s="236" t="s">
        <v>173</v>
      </c>
      <c r="E390" s="237" t="s">
        <v>21</v>
      </c>
      <c r="F390" s="238" t="s">
        <v>1211</v>
      </c>
      <c r="G390" s="235"/>
      <c r="H390" s="239">
        <v>8.8520000000000003</v>
      </c>
      <c r="I390" s="240"/>
      <c r="J390" s="235"/>
      <c r="K390" s="235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173</v>
      </c>
      <c r="AU390" s="245" t="s">
        <v>84</v>
      </c>
      <c r="AV390" s="13" t="s">
        <v>84</v>
      </c>
      <c r="AW390" s="13" t="s">
        <v>35</v>
      </c>
      <c r="AX390" s="13" t="s">
        <v>74</v>
      </c>
      <c r="AY390" s="245" t="s">
        <v>215</v>
      </c>
    </row>
    <row r="391" s="14" customFormat="1">
      <c r="A391" s="14"/>
      <c r="B391" s="246"/>
      <c r="C391" s="247"/>
      <c r="D391" s="236" t="s">
        <v>173</v>
      </c>
      <c r="E391" s="248" t="s">
        <v>1031</v>
      </c>
      <c r="F391" s="249" t="s">
        <v>226</v>
      </c>
      <c r="G391" s="247"/>
      <c r="H391" s="250">
        <v>35.264000000000003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173</v>
      </c>
      <c r="AU391" s="256" t="s">
        <v>84</v>
      </c>
      <c r="AV391" s="14" t="s">
        <v>120</v>
      </c>
      <c r="AW391" s="14" t="s">
        <v>35</v>
      </c>
      <c r="AX391" s="14" t="s">
        <v>74</v>
      </c>
      <c r="AY391" s="256" t="s">
        <v>215</v>
      </c>
    </row>
    <row r="392" s="15" customFormat="1">
      <c r="A392" s="15"/>
      <c r="B392" s="257"/>
      <c r="C392" s="258"/>
      <c r="D392" s="236" t="s">
        <v>173</v>
      </c>
      <c r="E392" s="259" t="s">
        <v>21</v>
      </c>
      <c r="F392" s="260" t="s">
        <v>227</v>
      </c>
      <c r="G392" s="258"/>
      <c r="H392" s="261">
        <v>65.908000000000001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7" t="s">
        <v>173</v>
      </c>
      <c r="AU392" s="267" t="s">
        <v>84</v>
      </c>
      <c r="AV392" s="15" t="s">
        <v>221</v>
      </c>
      <c r="AW392" s="15" t="s">
        <v>35</v>
      </c>
      <c r="AX392" s="15" t="s">
        <v>82</v>
      </c>
      <c r="AY392" s="267" t="s">
        <v>215</v>
      </c>
    </row>
    <row r="393" s="2" customFormat="1" ht="49.05" customHeight="1">
      <c r="A393" s="41"/>
      <c r="B393" s="42"/>
      <c r="C393" s="278" t="s">
        <v>683</v>
      </c>
      <c r="D393" s="278" t="s">
        <v>278</v>
      </c>
      <c r="E393" s="279" t="s">
        <v>802</v>
      </c>
      <c r="F393" s="280" t="s">
        <v>803</v>
      </c>
      <c r="G393" s="281" t="s">
        <v>108</v>
      </c>
      <c r="H393" s="282">
        <v>79.090000000000003</v>
      </c>
      <c r="I393" s="283"/>
      <c r="J393" s="284">
        <f>ROUND(I393*H393,2)</f>
        <v>0</v>
      </c>
      <c r="K393" s="280" t="s">
        <v>220</v>
      </c>
      <c r="L393" s="285"/>
      <c r="M393" s="286" t="s">
        <v>21</v>
      </c>
      <c r="N393" s="287" t="s">
        <v>45</v>
      </c>
      <c r="O393" s="87"/>
      <c r="P393" s="225">
        <f>O393*H393</f>
        <v>0</v>
      </c>
      <c r="Q393" s="225">
        <v>0.0054000000000000003</v>
      </c>
      <c r="R393" s="225">
        <f>Q393*H393</f>
        <v>0.42708600000000002</v>
      </c>
      <c r="S393" s="225">
        <v>0</v>
      </c>
      <c r="T393" s="226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7" t="s">
        <v>420</v>
      </c>
      <c r="AT393" s="227" t="s">
        <v>278</v>
      </c>
      <c r="AU393" s="227" t="s">
        <v>84</v>
      </c>
      <c r="AY393" s="20" t="s">
        <v>215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20" t="s">
        <v>82</v>
      </c>
      <c r="BK393" s="228">
        <f>ROUND(I393*H393,2)</f>
        <v>0</v>
      </c>
      <c r="BL393" s="20" t="s">
        <v>318</v>
      </c>
      <c r="BM393" s="227" t="s">
        <v>1212</v>
      </c>
    </row>
    <row r="394" s="13" customFormat="1">
      <c r="A394" s="13"/>
      <c r="B394" s="234"/>
      <c r="C394" s="235"/>
      <c r="D394" s="236" t="s">
        <v>173</v>
      </c>
      <c r="E394" s="237" t="s">
        <v>21</v>
      </c>
      <c r="F394" s="238" t="s">
        <v>1213</v>
      </c>
      <c r="G394" s="235"/>
      <c r="H394" s="239">
        <v>36.773000000000003</v>
      </c>
      <c r="I394" s="240"/>
      <c r="J394" s="235"/>
      <c r="K394" s="235"/>
      <c r="L394" s="241"/>
      <c r="M394" s="242"/>
      <c r="N394" s="243"/>
      <c r="O394" s="243"/>
      <c r="P394" s="243"/>
      <c r="Q394" s="243"/>
      <c r="R394" s="243"/>
      <c r="S394" s="243"/>
      <c r="T394" s="24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5" t="s">
        <v>173</v>
      </c>
      <c r="AU394" s="245" t="s">
        <v>84</v>
      </c>
      <c r="AV394" s="13" t="s">
        <v>84</v>
      </c>
      <c r="AW394" s="13" t="s">
        <v>35</v>
      </c>
      <c r="AX394" s="13" t="s">
        <v>74</v>
      </c>
      <c r="AY394" s="245" t="s">
        <v>215</v>
      </c>
    </row>
    <row r="395" s="13" customFormat="1">
      <c r="A395" s="13"/>
      <c r="B395" s="234"/>
      <c r="C395" s="235"/>
      <c r="D395" s="236" t="s">
        <v>173</v>
      </c>
      <c r="E395" s="237" t="s">
        <v>21</v>
      </c>
      <c r="F395" s="238" t="s">
        <v>1214</v>
      </c>
      <c r="G395" s="235"/>
      <c r="H395" s="239">
        <v>42.317</v>
      </c>
      <c r="I395" s="240"/>
      <c r="J395" s="235"/>
      <c r="K395" s="235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173</v>
      </c>
      <c r="AU395" s="245" t="s">
        <v>84</v>
      </c>
      <c r="AV395" s="13" t="s">
        <v>84</v>
      </c>
      <c r="AW395" s="13" t="s">
        <v>35</v>
      </c>
      <c r="AX395" s="13" t="s">
        <v>74</v>
      </c>
      <c r="AY395" s="245" t="s">
        <v>215</v>
      </c>
    </row>
    <row r="396" s="15" customFormat="1">
      <c r="A396" s="15"/>
      <c r="B396" s="257"/>
      <c r="C396" s="258"/>
      <c r="D396" s="236" t="s">
        <v>173</v>
      </c>
      <c r="E396" s="259" t="s">
        <v>21</v>
      </c>
      <c r="F396" s="260" t="s">
        <v>227</v>
      </c>
      <c r="G396" s="258"/>
      <c r="H396" s="261">
        <v>79.090000000000003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7" t="s">
        <v>173</v>
      </c>
      <c r="AU396" s="267" t="s">
        <v>84</v>
      </c>
      <c r="AV396" s="15" t="s">
        <v>221</v>
      </c>
      <c r="AW396" s="15" t="s">
        <v>35</v>
      </c>
      <c r="AX396" s="15" t="s">
        <v>82</v>
      </c>
      <c r="AY396" s="267" t="s">
        <v>215</v>
      </c>
    </row>
    <row r="397" s="2" customFormat="1" ht="37.8" customHeight="1">
      <c r="A397" s="41"/>
      <c r="B397" s="42"/>
      <c r="C397" s="216" t="s">
        <v>690</v>
      </c>
      <c r="D397" s="216" t="s">
        <v>217</v>
      </c>
      <c r="E397" s="217" t="s">
        <v>876</v>
      </c>
      <c r="F397" s="218" t="s">
        <v>877</v>
      </c>
      <c r="G397" s="219" t="s">
        <v>108</v>
      </c>
      <c r="H397" s="220">
        <v>5.681</v>
      </c>
      <c r="I397" s="221"/>
      <c r="J397" s="222">
        <f>ROUND(I397*H397,2)</f>
        <v>0</v>
      </c>
      <c r="K397" s="218" t="s">
        <v>220</v>
      </c>
      <c r="L397" s="47"/>
      <c r="M397" s="223" t="s">
        <v>21</v>
      </c>
      <c r="N397" s="224" t="s">
        <v>45</v>
      </c>
      <c r="O397" s="87"/>
      <c r="P397" s="225">
        <f>O397*H397</f>
        <v>0</v>
      </c>
      <c r="Q397" s="225">
        <v>0</v>
      </c>
      <c r="R397" s="225">
        <f>Q397*H397</f>
        <v>0</v>
      </c>
      <c r="S397" s="225">
        <v>0.0032000000000000002</v>
      </c>
      <c r="T397" s="226">
        <f>S397*H397</f>
        <v>0.0181792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7" t="s">
        <v>318</v>
      </c>
      <c r="AT397" s="227" t="s">
        <v>217</v>
      </c>
      <c r="AU397" s="227" t="s">
        <v>84</v>
      </c>
      <c r="AY397" s="20" t="s">
        <v>215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20" t="s">
        <v>82</v>
      </c>
      <c r="BK397" s="228">
        <f>ROUND(I397*H397,2)</f>
        <v>0</v>
      </c>
      <c r="BL397" s="20" t="s">
        <v>318</v>
      </c>
      <c r="BM397" s="227" t="s">
        <v>1215</v>
      </c>
    </row>
    <row r="398" s="2" customFormat="1">
      <c r="A398" s="41"/>
      <c r="B398" s="42"/>
      <c r="C398" s="43"/>
      <c r="D398" s="229" t="s">
        <v>223</v>
      </c>
      <c r="E398" s="43"/>
      <c r="F398" s="230" t="s">
        <v>879</v>
      </c>
      <c r="G398" s="43"/>
      <c r="H398" s="43"/>
      <c r="I398" s="231"/>
      <c r="J398" s="43"/>
      <c r="K398" s="43"/>
      <c r="L398" s="47"/>
      <c r="M398" s="232"/>
      <c r="N398" s="233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223</v>
      </c>
      <c r="AU398" s="20" t="s">
        <v>84</v>
      </c>
    </row>
    <row r="399" s="16" customFormat="1">
      <c r="A399" s="16"/>
      <c r="B399" s="268"/>
      <c r="C399" s="269"/>
      <c r="D399" s="236" t="s">
        <v>173</v>
      </c>
      <c r="E399" s="270" t="s">
        <v>21</v>
      </c>
      <c r="F399" s="271" t="s">
        <v>853</v>
      </c>
      <c r="G399" s="269"/>
      <c r="H399" s="270" t="s">
        <v>21</v>
      </c>
      <c r="I399" s="272"/>
      <c r="J399" s="269"/>
      <c r="K399" s="269"/>
      <c r="L399" s="273"/>
      <c r="M399" s="274"/>
      <c r="N399" s="275"/>
      <c r="O399" s="275"/>
      <c r="P399" s="275"/>
      <c r="Q399" s="275"/>
      <c r="R399" s="275"/>
      <c r="S399" s="275"/>
      <c r="T399" s="27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77" t="s">
        <v>173</v>
      </c>
      <c r="AU399" s="277" t="s">
        <v>84</v>
      </c>
      <c r="AV399" s="16" t="s">
        <v>82</v>
      </c>
      <c r="AW399" s="16" t="s">
        <v>35</v>
      </c>
      <c r="AX399" s="16" t="s">
        <v>74</v>
      </c>
      <c r="AY399" s="277" t="s">
        <v>215</v>
      </c>
    </row>
    <row r="400" s="13" customFormat="1">
      <c r="A400" s="13"/>
      <c r="B400" s="234"/>
      <c r="C400" s="235"/>
      <c r="D400" s="236" t="s">
        <v>173</v>
      </c>
      <c r="E400" s="237" t="s">
        <v>21</v>
      </c>
      <c r="F400" s="238" t="s">
        <v>1216</v>
      </c>
      <c r="G400" s="235"/>
      <c r="H400" s="239">
        <v>5.681</v>
      </c>
      <c r="I400" s="240"/>
      <c r="J400" s="235"/>
      <c r="K400" s="235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173</v>
      </c>
      <c r="AU400" s="245" t="s">
        <v>84</v>
      </c>
      <c r="AV400" s="13" t="s">
        <v>84</v>
      </c>
      <c r="AW400" s="13" t="s">
        <v>35</v>
      </c>
      <c r="AX400" s="13" t="s">
        <v>74</v>
      </c>
      <c r="AY400" s="245" t="s">
        <v>215</v>
      </c>
    </row>
    <row r="401" s="15" customFormat="1">
      <c r="A401" s="15"/>
      <c r="B401" s="257"/>
      <c r="C401" s="258"/>
      <c r="D401" s="236" t="s">
        <v>173</v>
      </c>
      <c r="E401" s="259" t="s">
        <v>106</v>
      </c>
      <c r="F401" s="260" t="s">
        <v>227</v>
      </c>
      <c r="G401" s="258"/>
      <c r="H401" s="261">
        <v>5.681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7" t="s">
        <v>173</v>
      </c>
      <c r="AU401" s="267" t="s">
        <v>84</v>
      </c>
      <c r="AV401" s="15" t="s">
        <v>221</v>
      </c>
      <c r="AW401" s="15" t="s">
        <v>35</v>
      </c>
      <c r="AX401" s="15" t="s">
        <v>82</v>
      </c>
      <c r="AY401" s="267" t="s">
        <v>215</v>
      </c>
    </row>
    <row r="402" s="2" customFormat="1" ht="16.5" customHeight="1">
      <c r="A402" s="41"/>
      <c r="B402" s="42"/>
      <c r="C402" s="216" t="s">
        <v>695</v>
      </c>
      <c r="D402" s="216" t="s">
        <v>217</v>
      </c>
      <c r="E402" s="217" t="s">
        <v>1217</v>
      </c>
      <c r="F402" s="218" t="s">
        <v>1218</v>
      </c>
      <c r="G402" s="219" t="s">
        <v>509</v>
      </c>
      <c r="H402" s="220">
        <v>29</v>
      </c>
      <c r="I402" s="221"/>
      <c r="J402" s="222">
        <f>ROUND(I402*H402,2)</f>
        <v>0</v>
      </c>
      <c r="K402" s="218" t="s">
        <v>21</v>
      </c>
      <c r="L402" s="47"/>
      <c r="M402" s="223" t="s">
        <v>21</v>
      </c>
      <c r="N402" s="224" t="s">
        <v>45</v>
      </c>
      <c r="O402" s="87"/>
      <c r="P402" s="225">
        <f>O402*H402</f>
        <v>0</v>
      </c>
      <c r="Q402" s="225">
        <v>0.0074999999999999997</v>
      </c>
      <c r="R402" s="225">
        <f>Q402*H402</f>
        <v>0.2175</v>
      </c>
      <c r="S402" s="225">
        <v>0</v>
      </c>
      <c r="T402" s="226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7" t="s">
        <v>318</v>
      </c>
      <c r="AT402" s="227" t="s">
        <v>217</v>
      </c>
      <c r="AU402" s="227" t="s">
        <v>84</v>
      </c>
      <c r="AY402" s="20" t="s">
        <v>215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20" t="s">
        <v>82</v>
      </c>
      <c r="BK402" s="228">
        <f>ROUND(I402*H402,2)</f>
        <v>0</v>
      </c>
      <c r="BL402" s="20" t="s">
        <v>318</v>
      </c>
      <c r="BM402" s="227" t="s">
        <v>1219</v>
      </c>
    </row>
    <row r="403" s="2" customFormat="1">
      <c r="A403" s="41"/>
      <c r="B403" s="42"/>
      <c r="C403" s="43"/>
      <c r="D403" s="236" t="s">
        <v>886</v>
      </c>
      <c r="E403" s="43"/>
      <c r="F403" s="288" t="s">
        <v>1220</v>
      </c>
      <c r="G403" s="43"/>
      <c r="H403" s="43"/>
      <c r="I403" s="231"/>
      <c r="J403" s="43"/>
      <c r="K403" s="43"/>
      <c r="L403" s="47"/>
      <c r="M403" s="232"/>
      <c r="N403" s="233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886</v>
      </c>
      <c r="AU403" s="20" t="s">
        <v>84</v>
      </c>
    </row>
    <row r="404" s="2" customFormat="1" ht="49.05" customHeight="1">
      <c r="A404" s="41"/>
      <c r="B404" s="42"/>
      <c r="C404" s="216" t="s">
        <v>700</v>
      </c>
      <c r="D404" s="216" t="s">
        <v>217</v>
      </c>
      <c r="E404" s="217" t="s">
        <v>1221</v>
      </c>
      <c r="F404" s="218" t="s">
        <v>1222</v>
      </c>
      <c r="G404" s="219" t="s">
        <v>258</v>
      </c>
      <c r="H404" s="220">
        <v>3.9329999999999998</v>
      </c>
      <c r="I404" s="221"/>
      <c r="J404" s="222">
        <f>ROUND(I404*H404,2)</f>
        <v>0</v>
      </c>
      <c r="K404" s="218" t="s">
        <v>220</v>
      </c>
      <c r="L404" s="47"/>
      <c r="M404" s="223" t="s">
        <v>21</v>
      </c>
      <c r="N404" s="224" t="s">
        <v>45</v>
      </c>
      <c r="O404" s="87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7" t="s">
        <v>318</v>
      </c>
      <c r="AT404" s="227" t="s">
        <v>217</v>
      </c>
      <c r="AU404" s="227" t="s">
        <v>84</v>
      </c>
      <c r="AY404" s="20" t="s">
        <v>215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20" t="s">
        <v>82</v>
      </c>
      <c r="BK404" s="228">
        <f>ROUND(I404*H404,2)</f>
        <v>0</v>
      </c>
      <c r="BL404" s="20" t="s">
        <v>318</v>
      </c>
      <c r="BM404" s="227" t="s">
        <v>1223</v>
      </c>
    </row>
    <row r="405" s="2" customFormat="1">
      <c r="A405" s="41"/>
      <c r="B405" s="42"/>
      <c r="C405" s="43"/>
      <c r="D405" s="229" t="s">
        <v>223</v>
      </c>
      <c r="E405" s="43"/>
      <c r="F405" s="230" t="s">
        <v>1224</v>
      </c>
      <c r="G405" s="43"/>
      <c r="H405" s="43"/>
      <c r="I405" s="231"/>
      <c r="J405" s="43"/>
      <c r="K405" s="43"/>
      <c r="L405" s="47"/>
      <c r="M405" s="232"/>
      <c r="N405" s="233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223</v>
      </c>
      <c r="AU405" s="20" t="s">
        <v>84</v>
      </c>
    </row>
    <row r="406" s="12" customFormat="1" ht="22.8" customHeight="1">
      <c r="A406" s="12"/>
      <c r="B406" s="200"/>
      <c r="C406" s="201"/>
      <c r="D406" s="202" t="s">
        <v>73</v>
      </c>
      <c r="E406" s="214" t="s">
        <v>902</v>
      </c>
      <c r="F406" s="214" t="s">
        <v>903</v>
      </c>
      <c r="G406" s="201"/>
      <c r="H406" s="201"/>
      <c r="I406" s="204"/>
      <c r="J406" s="215">
        <f>BK406</f>
        <v>0</v>
      </c>
      <c r="K406" s="201"/>
      <c r="L406" s="206"/>
      <c r="M406" s="207"/>
      <c r="N406" s="208"/>
      <c r="O406" s="208"/>
      <c r="P406" s="209">
        <f>SUM(P407:P436)</f>
        <v>0</v>
      </c>
      <c r="Q406" s="208"/>
      <c r="R406" s="209">
        <f>SUM(R407:R436)</f>
        <v>1.0482612</v>
      </c>
      <c r="S406" s="208"/>
      <c r="T406" s="210">
        <f>SUM(T407:T436)</f>
        <v>0.63022400000000001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1" t="s">
        <v>84</v>
      </c>
      <c r="AT406" s="212" t="s">
        <v>73</v>
      </c>
      <c r="AU406" s="212" t="s">
        <v>82</v>
      </c>
      <c r="AY406" s="211" t="s">
        <v>215</v>
      </c>
      <c r="BK406" s="213">
        <f>SUM(BK407:BK436)</f>
        <v>0</v>
      </c>
    </row>
    <row r="407" s="2" customFormat="1" ht="49.05" customHeight="1">
      <c r="A407" s="41"/>
      <c r="B407" s="42"/>
      <c r="C407" s="216" t="s">
        <v>706</v>
      </c>
      <c r="D407" s="216" t="s">
        <v>217</v>
      </c>
      <c r="E407" s="217" t="s">
        <v>905</v>
      </c>
      <c r="F407" s="218" t="s">
        <v>906</v>
      </c>
      <c r="G407" s="219" t="s">
        <v>108</v>
      </c>
      <c r="H407" s="220">
        <v>112.54000000000001</v>
      </c>
      <c r="I407" s="221"/>
      <c r="J407" s="222">
        <f>ROUND(I407*H407,2)</f>
        <v>0</v>
      </c>
      <c r="K407" s="218" t="s">
        <v>220</v>
      </c>
      <c r="L407" s="47"/>
      <c r="M407" s="223" t="s">
        <v>21</v>
      </c>
      <c r="N407" s="224" t="s">
        <v>45</v>
      </c>
      <c r="O407" s="87"/>
      <c r="P407" s="225">
        <f>O407*H407</f>
        <v>0</v>
      </c>
      <c r="Q407" s="225">
        <v>0</v>
      </c>
      <c r="R407" s="225">
        <f>Q407*H407</f>
        <v>0</v>
      </c>
      <c r="S407" s="225">
        <v>0.0055999999999999999</v>
      </c>
      <c r="T407" s="226">
        <f>S407*H407</f>
        <v>0.63022400000000001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7" t="s">
        <v>318</v>
      </c>
      <c r="AT407" s="227" t="s">
        <v>217</v>
      </c>
      <c r="AU407" s="227" t="s">
        <v>84</v>
      </c>
      <c r="AY407" s="20" t="s">
        <v>215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20" t="s">
        <v>82</v>
      </c>
      <c r="BK407" s="228">
        <f>ROUND(I407*H407,2)</f>
        <v>0</v>
      </c>
      <c r="BL407" s="20" t="s">
        <v>318</v>
      </c>
      <c r="BM407" s="227" t="s">
        <v>1225</v>
      </c>
    </row>
    <row r="408" s="2" customFormat="1">
      <c r="A408" s="41"/>
      <c r="B408" s="42"/>
      <c r="C408" s="43"/>
      <c r="D408" s="229" t="s">
        <v>223</v>
      </c>
      <c r="E408" s="43"/>
      <c r="F408" s="230" t="s">
        <v>908</v>
      </c>
      <c r="G408" s="43"/>
      <c r="H408" s="43"/>
      <c r="I408" s="231"/>
      <c r="J408" s="43"/>
      <c r="K408" s="43"/>
      <c r="L408" s="47"/>
      <c r="M408" s="232"/>
      <c r="N408" s="233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223</v>
      </c>
      <c r="AU408" s="20" t="s">
        <v>84</v>
      </c>
    </row>
    <row r="409" s="13" customFormat="1">
      <c r="A409" s="13"/>
      <c r="B409" s="234"/>
      <c r="C409" s="235"/>
      <c r="D409" s="236" t="s">
        <v>173</v>
      </c>
      <c r="E409" s="237" t="s">
        <v>21</v>
      </c>
      <c r="F409" s="238" t="s">
        <v>1108</v>
      </c>
      <c r="G409" s="235"/>
      <c r="H409" s="239">
        <v>112.54000000000001</v>
      </c>
      <c r="I409" s="240"/>
      <c r="J409" s="235"/>
      <c r="K409" s="235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173</v>
      </c>
      <c r="AU409" s="245" t="s">
        <v>84</v>
      </c>
      <c r="AV409" s="13" t="s">
        <v>84</v>
      </c>
      <c r="AW409" s="13" t="s">
        <v>35</v>
      </c>
      <c r="AX409" s="13" t="s">
        <v>82</v>
      </c>
      <c r="AY409" s="245" t="s">
        <v>215</v>
      </c>
    </row>
    <row r="410" s="2" customFormat="1" ht="37.8" customHeight="1">
      <c r="A410" s="41"/>
      <c r="B410" s="42"/>
      <c r="C410" s="216" t="s">
        <v>712</v>
      </c>
      <c r="D410" s="216" t="s">
        <v>217</v>
      </c>
      <c r="E410" s="217" t="s">
        <v>910</v>
      </c>
      <c r="F410" s="218" t="s">
        <v>911</v>
      </c>
      <c r="G410" s="219" t="s">
        <v>108</v>
      </c>
      <c r="H410" s="220">
        <v>224.75999999999999</v>
      </c>
      <c r="I410" s="221"/>
      <c r="J410" s="222">
        <f>ROUND(I410*H410,2)</f>
        <v>0</v>
      </c>
      <c r="K410" s="218" t="s">
        <v>220</v>
      </c>
      <c r="L410" s="47"/>
      <c r="M410" s="223" t="s">
        <v>21</v>
      </c>
      <c r="N410" s="224" t="s">
        <v>45</v>
      </c>
      <c r="O410" s="87"/>
      <c r="P410" s="225">
        <f>O410*H410</f>
        <v>0</v>
      </c>
      <c r="Q410" s="225">
        <v>0</v>
      </c>
      <c r="R410" s="225">
        <f>Q410*H410</f>
        <v>0</v>
      </c>
      <c r="S410" s="225">
        <v>0</v>
      </c>
      <c r="T410" s="226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7" t="s">
        <v>318</v>
      </c>
      <c r="AT410" s="227" t="s">
        <v>217</v>
      </c>
      <c r="AU410" s="227" t="s">
        <v>84</v>
      </c>
      <c r="AY410" s="20" t="s">
        <v>215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20" t="s">
        <v>82</v>
      </c>
      <c r="BK410" s="228">
        <f>ROUND(I410*H410,2)</f>
        <v>0</v>
      </c>
      <c r="BL410" s="20" t="s">
        <v>318</v>
      </c>
      <c r="BM410" s="227" t="s">
        <v>1226</v>
      </c>
    </row>
    <row r="411" s="2" customFormat="1">
      <c r="A411" s="41"/>
      <c r="B411" s="42"/>
      <c r="C411" s="43"/>
      <c r="D411" s="229" t="s">
        <v>223</v>
      </c>
      <c r="E411" s="43"/>
      <c r="F411" s="230" t="s">
        <v>913</v>
      </c>
      <c r="G411" s="43"/>
      <c r="H411" s="43"/>
      <c r="I411" s="231"/>
      <c r="J411" s="43"/>
      <c r="K411" s="43"/>
      <c r="L411" s="47"/>
      <c r="M411" s="232"/>
      <c r="N411" s="233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223</v>
      </c>
      <c r="AU411" s="20" t="s">
        <v>84</v>
      </c>
    </row>
    <row r="412" s="16" customFormat="1">
      <c r="A412" s="16"/>
      <c r="B412" s="268"/>
      <c r="C412" s="269"/>
      <c r="D412" s="236" t="s">
        <v>173</v>
      </c>
      <c r="E412" s="270" t="s">
        <v>21</v>
      </c>
      <c r="F412" s="271" t="s">
        <v>914</v>
      </c>
      <c r="G412" s="269"/>
      <c r="H412" s="270" t="s">
        <v>21</v>
      </c>
      <c r="I412" s="272"/>
      <c r="J412" s="269"/>
      <c r="K412" s="269"/>
      <c r="L412" s="273"/>
      <c r="M412" s="274"/>
      <c r="N412" s="275"/>
      <c r="O412" s="275"/>
      <c r="P412" s="275"/>
      <c r="Q412" s="275"/>
      <c r="R412" s="275"/>
      <c r="S412" s="275"/>
      <c r="T412" s="27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77" t="s">
        <v>173</v>
      </c>
      <c r="AU412" s="277" t="s">
        <v>84</v>
      </c>
      <c r="AV412" s="16" t="s">
        <v>82</v>
      </c>
      <c r="AW412" s="16" t="s">
        <v>35</v>
      </c>
      <c r="AX412" s="16" t="s">
        <v>74</v>
      </c>
      <c r="AY412" s="277" t="s">
        <v>215</v>
      </c>
    </row>
    <row r="413" s="13" customFormat="1">
      <c r="A413" s="13"/>
      <c r="B413" s="234"/>
      <c r="C413" s="235"/>
      <c r="D413" s="236" t="s">
        <v>173</v>
      </c>
      <c r="E413" s="237" t="s">
        <v>21</v>
      </c>
      <c r="F413" s="238" t="s">
        <v>85</v>
      </c>
      <c r="G413" s="235"/>
      <c r="H413" s="239">
        <v>112.54000000000001</v>
      </c>
      <c r="I413" s="240"/>
      <c r="J413" s="235"/>
      <c r="K413" s="235"/>
      <c r="L413" s="241"/>
      <c r="M413" s="242"/>
      <c r="N413" s="243"/>
      <c r="O413" s="243"/>
      <c r="P413" s="243"/>
      <c r="Q413" s="243"/>
      <c r="R413" s="243"/>
      <c r="S413" s="243"/>
      <c r="T413" s="24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5" t="s">
        <v>173</v>
      </c>
      <c r="AU413" s="245" t="s">
        <v>84</v>
      </c>
      <c r="AV413" s="13" t="s">
        <v>84</v>
      </c>
      <c r="AW413" s="13" t="s">
        <v>35</v>
      </c>
      <c r="AX413" s="13" t="s">
        <v>74</v>
      </c>
      <c r="AY413" s="245" t="s">
        <v>215</v>
      </c>
    </row>
    <row r="414" s="14" customFormat="1">
      <c r="A414" s="14"/>
      <c r="B414" s="246"/>
      <c r="C414" s="247"/>
      <c r="D414" s="236" t="s">
        <v>173</v>
      </c>
      <c r="E414" s="248" t="s">
        <v>21</v>
      </c>
      <c r="F414" s="249" t="s">
        <v>226</v>
      </c>
      <c r="G414" s="247"/>
      <c r="H414" s="250">
        <v>112.54000000000001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173</v>
      </c>
      <c r="AU414" s="256" t="s">
        <v>84</v>
      </c>
      <c r="AV414" s="14" t="s">
        <v>120</v>
      </c>
      <c r="AW414" s="14" t="s">
        <v>35</v>
      </c>
      <c r="AX414" s="14" t="s">
        <v>74</v>
      </c>
      <c r="AY414" s="256" t="s">
        <v>215</v>
      </c>
    </row>
    <row r="415" s="16" customFormat="1">
      <c r="A415" s="16"/>
      <c r="B415" s="268"/>
      <c r="C415" s="269"/>
      <c r="D415" s="236" t="s">
        <v>173</v>
      </c>
      <c r="E415" s="270" t="s">
        <v>21</v>
      </c>
      <c r="F415" s="271" t="s">
        <v>1227</v>
      </c>
      <c r="G415" s="269"/>
      <c r="H415" s="270" t="s">
        <v>21</v>
      </c>
      <c r="I415" s="272"/>
      <c r="J415" s="269"/>
      <c r="K415" s="269"/>
      <c r="L415" s="273"/>
      <c r="M415" s="274"/>
      <c r="N415" s="275"/>
      <c r="O415" s="275"/>
      <c r="P415" s="275"/>
      <c r="Q415" s="275"/>
      <c r="R415" s="275"/>
      <c r="S415" s="275"/>
      <c r="T415" s="27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77" t="s">
        <v>173</v>
      </c>
      <c r="AU415" s="277" t="s">
        <v>84</v>
      </c>
      <c r="AV415" s="16" t="s">
        <v>82</v>
      </c>
      <c r="AW415" s="16" t="s">
        <v>35</v>
      </c>
      <c r="AX415" s="16" t="s">
        <v>74</v>
      </c>
      <c r="AY415" s="277" t="s">
        <v>215</v>
      </c>
    </row>
    <row r="416" s="13" customFormat="1">
      <c r="A416" s="13"/>
      <c r="B416" s="234"/>
      <c r="C416" s="235"/>
      <c r="D416" s="236" t="s">
        <v>173</v>
      </c>
      <c r="E416" s="237" t="s">
        <v>21</v>
      </c>
      <c r="F416" s="238" t="s">
        <v>1228</v>
      </c>
      <c r="G416" s="235"/>
      <c r="H416" s="239">
        <v>112.22</v>
      </c>
      <c r="I416" s="240"/>
      <c r="J416" s="235"/>
      <c r="K416" s="235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173</v>
      </c>
      <c r="AU416" s="245" t="s">
        <v>84</v>
      </c>
      <c r="AV416" s="13" t="s">
        <v>84</v>
      </c>
      <c r="AW416" s="13" t="s">
        <v>35</v>
      </c>
      <c r="AX416" s="13" t="s">
        <v>74</v>
      </c>
      <c r="AY416" s="245" t="s">
        <v>215</v>
      </c>
    </row>
    <row r="417" s="14" customFormat="1">
      <c r="A417" s="14"/>
      <c r="B417" s="246"/>
      <c r="C417" s="247"/>
      <c r="D417" s="236" t="s">
        <v>173</v>
      </c>
      <c r="E417" s="248" t="s">
        <v>1038</v>
      </c>
      <c r="F417" s="249" t="s">
        <v>226</v>
      </c>
      <c r="G417" s="247"/>
      <c r="H417" s="250">
        <v>112.22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6" t="s">
        <v>173</v>
      </c>
      <c r="AU417" s="256" t="s">
        <v>84</v>
      </c>
      <c r="AV417" s="14" t="s">
        <v>120</v>
      </c>
      <c r="AW417" s="14" t="s">
        <v>35</v>
      </c>
      <c r="AX417" s="14" t="s">
        <v>74</v>
      </c>
      <c r="AY417" s="256" t="s">
        <v>215</v>
      </c>
    </row>
    <row r="418" s="15" customFormat="1">
      <c r="A418" s="15"/>
      <c r="B418" s="257"/>
      <c r="C418" s="258"/>
      <c r="D418" s="236" t="s">
        <v>173</v>
      </c>
      <c r="E418" s="259" t="s">
        <v>21</v>
      </c>
      <c r="F418" s="260" t="s">
        <v>227</v>
      </c>
      <c r="G418" s="258"/>
      <c r="H418" s="261">
        <v>224.75999999999999</v>
      </c>
      <c r="I418" s="262"/>
      <c r="J418" s="258"/>
      <c r="K418" s="258"/>
      <c r="L418" s="263"/>
      <c r="M418" s="264"/>
      <c r="N418" s="265"/>
      <c r="O418" s="265"/>
      <c r="P418" s="265"/>
      <c r="Q418" s="265"/>
      <c r="R418" s="265"/>
      <c r="S418" s="265"/>
      <c r="T418" s="26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7" t="s">
        <v>173</v>
      </c>
      <c r="AU418" s="267" t="s">
        <v>84</v>
      </c>
      <c r="AV418" s="15" t="s">
        <v>221</v>
      </c>
      <c r="AW418" s="15" t="s">
        <v>35</v>
      </c>
      <c r="AX418" s="15" t="s">
        <v>82</v>
      </c>
      <c r="AY418" s="267" t="s">
        <v>215</v>
      </c>
    </row>
    <row r="419" s="2" customFormat="1" ht="24.15" customHeight="1">
      <c r="A419" s="41"/>
      <c r="B419" s="42"/>
      <c r="C419" s="278" t="s">
        <v>718</v>
      </c>
      <c r="D419" s="278" t="s">
        <v>278</v>
      </c>
      <c r="E419" s="279" t="s">
        <v>1229</v>
      </c>
      <c r="F419" s="280" t="s">
        <v>1230</v>
      </c>
      <c r="G419" s="281" t="s">
        <v>108</v>
      </c>
      <c r="H419" s="282">
        <v>114.583</v>
      </c>
      <c r="I419" s="283"/>
      <c r="J419" s="284">
        <f>ROUND(I419*H419,2)</f>
        <v>0</v>
      </c>
      <c r="K419" s="280" t="s">
        <v>220</v>
      </c>
      <c r="L419" s="285"/>
      <c r="M419" s="286" t="s">
        <v>21</v>
      </c>
      <c r="N419" s="287" t="s">
        <v>45</v>
      </c>
      <c r="O419" s="87"/>
      <c r="P419" s="225">
        <f>O419*H419</f>
        <v>0</v>
      </c>
      <c r="Q419" s="225">
        <v>0.0023999999999999998</v>
      </c>
      <c r="R419" s="225">
        <f>Q419*H419</f>
        <v>0.2749992</v>
      </c>
      <c r="S419" s="225">
        <v>0</v>
      </c>
      <c r="T419" s="226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7" t="s">
        <v>420</v>
      </c>
      <c r="AT419" s="227" t="s">
        <v>278</v>
      </c>
      <c r="AU419" s="227" t="s">
        <v>84</v>
      </c>
      <c r="AY419" s="20" t="s">
        <v>215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20" t="s">
        <v>82</v>
      </c>
      <c r="BK419" s="228">
        <f>ROUND(I419*H419,2)</f>
        <v>0</v>
      </c>
      <c r="BL419" s="20" t="s">
        <v>318</v>
      </c>
      <c r="BM419" s="227" t="s">
        <v>1231</v>
      </c>
    </row>
    <row r="420" s="13" customFormat="1">
      <c r="A420" s="13"/>
      <c r="B420" s="234"/>
      <c r="C420" s="235"/>
      <c r="D420" s="236" t="s">
        <v>173</v>
      </c>
      <c r="E420" s="237" t="s">
        <v>21</v>
      </c>
      <c r="F420" s="238" t="s">
        <v>1232</v>
      </c>
      <c r="G420" s="235"/>
      <c r="H420" s="239">
        <v>114.791</v>
      </c>
      <c r="I420" s="240"/>
      <c r="J420" s="235"/>
      <c r="K420" s="235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173</v>
      </c>
      <c r="AU420" s="245" t="s">
        <v>84</v>
      </c>
      <c r="AV420" s="13" t="s">
        <v>84</v>
      </c>
      <c r="AW420" s="13" t="s">
        <v>35</v>
      </c>
      <c r="AX420" s="13" t="s">
        <v>74</v>
      </c>
      <c r="AY420" s="245" t="s">
        <v>215</v>
      </c>
    </row>
    <row r="421" s="16" customFormat="1">
      <c r="A421" s="16"/>
      <c r="B421" s="268"/>
      <c r="C421" s="269"/>
      <c r="D421" s="236" t="s">
        <v>173</v>
      </c>
      <c r="E421" s="270" t="s">
        <v>21</v>
      </c>
      <c r="F421" s="271" t="s">
        <v>1233</v>
      </c>
      <c r="G421" s="269"/>
      <c r="H421" s="270" t="s">
        <v>21</v>
      </c>
      <c r="I421" s="272"/>
      <c r="J421" s="269"/>
      <c r="K421" s="269"/>
      <c r="L421" s="273"/>
      <c r="M421" s="274"/>
      <c r="N421" s="275"/>
      <c r="O421" s="275"/>
      <c r="P421" s="275"/>
      <c r="Q421" s="275"/>
      <c r="R421" s="275"/>
      <c r="S421" s="275"/>
      <c r="T421" s="27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77" t="s">
        <v>173</v>
      </c>
      <c r="AU421" s="277" t="s">
        <v>84</v>
      </c>
      <c r="AV421" s="16" t="s">
        <v>82</v>
      </c>
      <c r="AW421" s="16" t="s">
        <v>35</v>
      </c>
      <c r="AX421" s="16" t="s">
        <v>74</v>
      </c>
      <c r="AY421" s="277" t="s">
        <v>215</v>
      </c>
    </row>
    <row r="422" s="13" customFormat="1">
      <c r="A422" s="13"/>
      <c r="B422" s="234"/>
      <c r="C422" s="235"/>
      <c r="D422" s="236" t="s">
        <v>173</v>
      </c>
      <c r="E422" s="237" t="s">
        <v>21</v>
      </c>
      <c r="F422" s="238" t="s">
        <v>1234</v>
      </c>
      <c r="G422" s="235"/>
      <c r="H422" s="239">
        <v>-0.20799999999999999</v>
      </c>
      <c r="I422" s="240"/>
      <c r="J422" s="235"/>
      <c r="K422" s="235"/>
      <c r="L422" s="241"/>
      <c r="M422" s="242"/>
      <c r="N422" s="243"/>
      <c r="O422" s="243"/>
      <c r="P422" s="243"/>
      <c r="Q422" s="243"/>
      <c r="R422" s="243"/>
      <c r="S422" s="243"/>
      <c r="T422" s="24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5" t="s">
        <v>173</v>
      </c>
      <c r="AU422" s="245" t="s">
        <v>84</v>
      </c>
      <c r="AV422" s="13" t="s">
        <v>84</v>
      </c>
      <c r="AW422" s="13" t="s">
        <v>35</v>
      </c>
      <c r="AX422" s="13" t="s">
        <v>74</v>
      </c>
      <c r="AY422" s="245" t="s">
        <v>215</v>
      </c>
    </row>
    <row r="423" s="15" customFormat="1">
      <c r="A423" s="15"/>
      <c r="B423" s="257"/>
      <c r="C423" s="258"/>
      <c r="D423" s="236" t="s">
        <v>173</v>
      </c>
      <c r="E423" s="259" t="s">
        <v>21</v>
      </c>
      <c r="F423" s="260" t="s">
        <v>227</v>
      </c>
      <c r="G423" s="258"/>
      <c r="H423" s="261">
        <v>114.583</v>
      </c>
      <c r="I423" s="262"/>
      <c r="J423" s="258"/>
      <c r="K423" s="258"/>
      <c r="L423" s="263"/>
      <c r="M423" s="264"/>
      <c r="N423" s="265"/>
      <c r="O423" s="265"/>
      <c r="P423" s="265"/>
      <c r="Q423" s="265"/>
      <c r="R423" s="265"/>
      <c r="S423" s="265"/>
      <c r="T423" s="26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7" t="s">
        <v>173</v>
      </c>
      <c r="AU423" s="267" t="s">
        <v>84</v>
      </c>
      <c r="AV423" s="15" t="s">
        <v>221</v>
      </c>
      <c r="AW423" s="15" t="s">
        <v>35</v>
      </c>
      <c r="AX423" s="15" t="s">
        <v>82</v>
      </c>
      <c r="AY423" s="267" t="s">
        <v>215</v>
      </c>
    </row>
    <row r="424" s="2" customFormat="1" ht="24.15" customHeight="1">
      <c r="A424" s="41"/>
      <c r="B424" s="42"/>
      <c r="C424" s="278" t="s">
        <v>724</v>
      </c>
      <c r="D424" s="278" t="s">
        <v>278</v>
      </c>
      <c r="E424" s="279" t="s">
        <v>1235</v>
      </c>
      <c r="F424" s="280" t="s">
        <v>1236</v>
      </c>
      <c r="G424" s="281" t="s">
        <v>108</v>
      </c>
      <c r="H424" s="282">
        <v>0.20799999999999999</v>
      </c>
      <c r="I424" s="283"/>
      <c r="J424" s="284">
        <f>ROUND(I424*H424,2)</f>
        <v>0</v>
      </c>
      <c r="K424" s="280" t="s">
        <v>220</v>
      </c>
      <c r="L424" s="285"/>
      <c r="M424" s="286" t="s">
        <v>21</v>
      </c>
      <c r="N424" s="287" t="s">
        <v>45</v>
      </c>
      <c r="O424" s="87"/>
      <c r="P424" s="225">
        <f>O424*H424</f>
        <v>0</v>
      </c>
      <c r="Q424" s="225">
        <v>0.0030000000000000001</v>
      </c>
      <c r="R424" s="225">
        <f>Q424*H424</f>
        <v>0.00062399999999999999</v>
      </c>
      <c r="S424" s="225">
        <v>0</v>
      </c>
      <c r="T424" s="226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7" t="s">
        <v>420</v>
      </c>
      <c r="AT424" s="227" t="s">
        <v>278</v>
      </c>
      <c r="AU424" s="227" t="s">
        <v>84</v>
      </c>
      <c r="AY424" s="20" t="s">
        <v>215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20" t="s">
        <v>82</v>
      </c>
      <c r="BK424" s="228">
        <f>ROUND(I424*H424,2)</f>
        <v>0</v>
      </c>
      <c r="BL424" s="20" t="s">
        <v>318</v>
      </c>
      <c r="BM424" s="227" t="s">
        <v>1237</v>
      </c>
    </row>
    <row r="425" s="16" customFormat="1">
      <c r="A425" s="16"/>
      <c r="B425" s="268"/>
      <c r="C425" s="269"/>
      <c r="D425" s="236" t="s">
        <v>173</v>
      </c>
      <c r="E425" s="270" t="s">
        <v>21</v>
      </c>
      <c r="F425" s="271" t="s">
        <v>1233</v>
      </c>
      <c r="G425" s="269"/>
      <c r="H425" s="270" t="s">
        <v>21</v>
      </c>
      <c r="I425" s="272"/>
      <c r="J425" s="269"/>
      <c r="K425" s="269"/>
      <c r="L425" s="273"/>
      <c r="M425" s="274"/>
      <c r="N425" s="275"/>
      <c r="O425" s="275"/>
      <c r="P425" s="275"/>
      <c r="Q425" s="275"/>
      <c r="R425" s="275"/>
      <c r="S425" s="275"/>
      <c r="T425" s="27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77" t="s">
        <v>173</v>
      </c>
      <c r="AU425" s="277" t="s">
        <v>84</v>
      </c>
      <c r="AV425" s="16" t="s">
        <v>82</v>
      </c>
      <c r="AW425" s="16" t="s">
        <v>35</v>
      </c>
      <c r="AX425" s="16" t="s">
        <v>74</v>
      </c>
      <c r="AY425" s="277" t="s">
        <v>215</v>
      </c>
    </row>
    <row r="426" s="13" customFormat="1">
      <c r="A426" s="13"/>
      <c r="B426" s="234"/>
      <c r="C426" s="235"/>
      <c r="D426" s="236" t="s">
        <v>173</v>
      </c>
      <c r="E426" s="237" t="s">
        <v>21</v>
      </c>
      <c r="F426" s="238" t="s">
        <v>1238</v>
      </c>
      <c r="G426" s="235"/>
      <c r="H426" s="239">
        <v>0.20799999999999999</v>
      </c>
      <c r="I426" s="240"/>
      <c r="J426" s="235"/>
      <c r="K426" s="235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173</v>
      </c>
      <c r="AU426" s="245" t="s">
        <v>84</v>
      </c>
      <c r="AV426" s="13" t="s">
        <v>84</v>
      </c>
      <c r="AW426" s="13" t="s">
        <v>35</v>
      </c>
      <c r="AX426" s="13" t="s">
        <v>82</v>
      </c>
      <c r="AY426" s="245" t="s">
        <v>215</v>
      </c>
    </row>
    <row r="427" s="2" customFormat="1" ht="24.15" customHeight="1">
      <c r="A427" s="41"/>
      <c r="B427" s="42"/>
      <c r="C427" s="278" t="s">
        <v>730</v>
      </c>
      <c r="D427" s="278" t="s">
        <v>278</v>
      </c>
      <c r="E427" s="279" t="s">
        <v>1239</v>
      </c>
      <c r="F427" s="280" t="s">
        <v>1240</v>
      </c>
      <c r="G427" s="281" t="s">
        <v>108</v>
      </c>
      <c r="H427" s="282">
        <v>114.464</v>
      </c>
      <c r="I427" s="283"/>
      <c r="J427" s="284">
        <f>ROUND(I427*H427,2)</f>
        <v>0</v>
      </c>
      <c r="K427" s="280" t="s">
        <v>220</v>
      </c>
      <c r="L427" s="285"/>
      <c r="M427" s="286" t="s">
        <v>21</v>
      </c>
      <c r="N427" s="287" t="s">
        <v>45</v>
      </c>
      <c r="O427" s="87"/>
      <c r="P427" s="225">
        <f>O427*H427</f>
        <v>0</v>
      </c>
      <c r="Q427" s="225">
        <v>0.0044999999999999997</v>
      </c>
      <c r="R427" s="225">
        <f>Q427*H427</f>
        <v>0.51508799999999999</v>
      </c>
      <c r="S427" s="225">
        <v>0</v>
      </c>
      <c r="T427" s="226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7" t="s">
        <v>420</v>
      </c>
      <c r="AT427" s="227" t="s">
        <v>278</v>
      </c>
      <c r="AU427" s="227" t="s">
        <v>84</v>
      </c>
      <c r="AY427" s="20" t="s">
        <v>215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20" t="s">
        <v>82</v>
      </c>
      <c r="BK427" s="228">
        <f>ROUND(I427*H427,2)</f>
        <v>0</v>
      </c>
      <c r="BL427" s="20" t="s">
        <v>318</v>
      </c>
      <c r="BM427" s="227" t="s">
        <v>1241</v>
      </c>
    </row>
    <row r="428" s="13" customFormat="1">
      <c r="A428" s="13"/>
      <c r="B428" s="234"/>
      <c r="C428" s="235"/>
      <c r="D428" s="236" t="s">
        <v>173</v>
      </c>
      <c r="E428" s="237" t="s">
        <v>21</v>
      </c>
      <c r="F428" s="238" t="s">
        <v>1242</v>
      </c>
      <c r="G428" s="235"/>
      <c r="H428" s="239">
        <v>114.464</v>
      </c>
      <c r="I428" s="240"/>
      <c r="J428" s="235"/>
      <c r="K428" s="235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173</v>
      </c>
      <c r="AU428" s="245" t="s">
        <v>84</v>
      </c>
      <c r="AV428" s="13" t="s">
        <v>84</v>
      </c>
      <c r="AW428" s="13" t="s">
        <v>35</v>
      </c>
      <c r="AX428" s="13" t="s">
        <v>82</v>
      </c>
      <c r="AY428" s="245" t="s">
        <v>215</v>
      </c>
    </row>
    <row r="429" s="2" customFormat="1" ht="24.15" customHeight="1">
      <c r="A429" s="41"/>
      <c r="B429" s="42"/>
      <c r="C429" s="216" t="s">
        <v>736</v>
      </c>
      <c r="D429" s="216" t="s">
        <v>217</v>
      </c>
      <c r="E429" s="217" t="s">
        <v>1243</v>
      </c>
      <c r="F429" s="218" t="s">
        <v>1244</v>
      </c>
      <c r="G429" s="219" t="s">
        <v>108</v>
      </c>
      <c r="H429" s="220">
        <v>112.22</v>
      </c>
      <c r="I429" s="221"/>
      <c r="J429" s="222">
        <f>ROUND(I429*H429,2)</f>
        <v>0</v>
      </c>
      <c r="K429" s="218" t="s">
        <v>220</v>
      </c>
      <c r="L429" s="47"/>
      <c r="M429" s="223" t="s">
        <v>21</v>
      </c>
      <c r="N429" s="224" t="s">
        <v>45</v>
      </c>
      <c r="O429" s="87"/>
      <c r="P429" s="225">
        <f>O429*H429</f>
        <v>0</v>
      </c>
      <c r="Q429" s="225">
        <v>0</v>
      </c>
      <c r="R429" s="225">
        <f>Q429*H429</f>
        <v>0</v>
      </c>
      <c r="S429" s="225">
        <v>0</v>
      </c>
      <c r="T429" s="226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7" t="s">
        <v>318</v>
      </c>
      <c r="AT429" s="227" t="s">
        <v>217</v>
      </c>
      <c r="AU429" s="227" t="s">
        <v>84</v>
      </c>
      <c r="AY429" s="20" t="s">
        <v>215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20" t="s">
        <v>82</v>
      </c>
      <c r="BK429" s="228">
        <f>ROUND(I429*H429,2)</f>
        <v>0</v>
      </c>
      <c r="BL429" s="20" t="s">
        <v>318</v>
      </c>
      <c r="BM429" s="227" t="s">
        <v>1245</v>
      </c>
    </row>
    <row r="430" s="2" customFormat="1">
      <c r="A430" s="41"/>
      <c r="B430" s="42"/>
      <c r="C430" s="43"/>
      <c r="D430" s="229" t="s">
        <v>223</v>
      </c>
      <c r="E430" s="43"/>
      <c r="F430" s="230" t="s">
        <v>1246</v>
      </c>
      <c r="G430" s="43"/>
      <c r="H430" s="43"/>
      <c r="I430" s="231"/>
      <c r="J430" s="43"/>
      <c r="K430" s="43"/>
      <c r="L430" s="47"/>
      <c r="M430" s="232"/>
      <c r="N430" s="233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223</v>
      </c>
      <c r="AU430" s="20" t="s">
        <v>84</v>
      </c>
    </row>
    <row r="431" s="16" customFormat="1">
      <c r="A431" s="16"/>
      <c r="B431" s="268"/>
      <c r="C431" s="269"/>
      <c r="D431" s="236" t="s">
        <v>173</v>
      </c>
      <c r="E431" s="270" t="s">
        <v>21</v>
      </c>
      <c r="F431" s="271" t="s">
        <v>1247</v>
      </c>
      <c r="G431" s="269"/>
      <c r="H431" s="270" t="s">
        <v>21</v>
      </c>
      <c r="I431" s="272"/>
      <c r="J431" s="269"/>
      <c r="K431" s="269"/>
      <c r="L431" s="273"/>
      <c r="M431" s="274"/>
      <c r="N431" s="275"/>
      <c r="O431" s="275"/>
      <c r="P431" s="275"/>
      <c r="Q431" s="275"/>
      <c r="R431" s="275"/>
      <c r="S431" s="275"/>
      <c r="T431" s="27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77" t="s">
        <v>173</v>
      </c>
      <c r="AU431" s="277" t="s">
        <v>84</v>
      </c>
      <c r="AV431" s="16" t="s">
        <v>82</v>
      </c>
      <c r="AW431" s="16" t="s">
        <v>35</v>
      </c>
      <c r="AX431" s="16" t="s">
        <v>74</v>
      </c>
      <c r="AY431" s="277" t="s">
        <v>215</v>
      </c>
    </row>
    <row r="432" s="13" customFormat="1">
      <c r="A432" s="13"/>
      <c r="B432" s="234"/>
      <c r="C432" s="235"/>
      <c r="D432" s="236" t="s">
        <v>173</v>
      </c>
      <c r="E432" s="237" t="s">
        <v>21</v>
      </c>
      <c r="F432" s="238" t="s">
        <v>1038</v>
      </c>
      <c r="G432" s="235"/>
      <c r="H432" s="239">
        <v>112.22</v>
      </c>
      <c r="I432" s="240"/>
      <c r="J432" s="235"/>
      <c r="K432" s="235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173</v>
      </c>
      <c r="AU432" s="245" t="s">
        <v>84</v>
      </c>
      <c r="AV432" s="13" t="s">
        <v>84</v>
      </c>
      <c r="AW432" s="13" t="s">
        <v>35</v>
      </c>
      <c r="AX432" s="13" t="s">
        <v>82</v>
      </c>
      <c r="AY432" s="245" t="s">
        <v>215</v>
      </c>
    </row>
    <row r="433" s="2" customFormat="1" ht="16.5" customHeight="1">
      <c r="A433" s="41"/>
      <c r="B433" s="42"/>
      <c r="C433" s="278" t="s">
        <v>743</v>
      </c>
      <c r="D433" s="278" t="s">
        <v>278</v>
      </c>
      <c r="E433" s="279" t="s">
        <v>1248</v>
      </c>
      <c r="F433" s="280" t="s">
        <v>1249</v>
      </c>
      <c r="G433" s="281" t="s">
        <v>146</v>
      </c>
      <c r="H433" s="282">
        <v>8.5850000000000009</v>
      </c>
      <c r="I433" s="283"/>
      <c r="J433" s="284">
        <f>ROUND(I433*H433,2)</f>
        <v>0</v>
      </c>
      <c r="K433" s="280" t="s">
        <v>21</v>
      </c>
      <c r="L433" s="285"/>
      <c r="M433" s="286" t="s">
        <v>21</v>
      </c>
      <c r="N433" s="287" t="s">
        <v>45</v>
      </c>
      <c r="O433" s="87"/>
      <c r="P433" s="225">
        <f>O433*H433</f>
        <v>0</v>
      </c>
      <c r="Q433" s="225">
        <v>0.029999999999999999</v>
      </c>
      <c r="R433" s="225">
        <f>Q433*H433</f>
        <v>0.25755</v>
      </c>
      <c r="S433" s="225">
        <v>0</v>
      </c>
      <c r="T433" s="226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7" t="s">
        <v>420</v>
      </c>
      <c r="AT433" s="227" t="s">
        <v>278</v>
      </c>
      <c r="AU433" s="227" t="s">
        <v>84</v>
      </c>
      <c r="AY433" s="20" t="s">
        <v>215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20" t="s">
        <v>82</v>
      </c>
      <c r="BK433" s="228">
        <f>ROUND(I433*H433,2)</f>
        <v>0</v>
      </c>
      <c r="BL433" s="20" t="s">
        <v>318</v>
      </c>
      <c r="BM433" s="227" t="s">
        <v>1250</v>
      </c>
    </row>
    <row r="434" s="13" customFormat="1">
      <c r="A434" s="13"/>
      <c r="B434" s="234"/>
      <c r="C434" s="235"/>
      <c r="D434" s="236" t="s">
        <v>173</v>
      </c>
      <c r="E434" s="237" t="s">
        <v>21</v>
      </c>
      <c r="F434" s="238" t="s">
        <v>1251</v>
      </c>
      <c r="G434" s="235"/>
      <c r="H434" s="239">
        <v>8.5850000000000009</v>
      </c>
      <c r="I434" s="240"/>
      <c r="J434" s="235"/>
      <c r="K434" s="235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173</v>
      </c>
      <c r="AU434" s="245" t="s">
        <v>84</v>
      </c>
      <c r="AV434" s="13" t="s">
        <v>84</v>
      </c>
      <c r="AW434" s="13" t="s">
        <v>35</v>
      </c>
      <c r="AX434" s="13" t="s">
        <v>82</v>
      </c>
      <c r="AY434" s="245" t="s">
        <v>215</v>
      </c>
    </row>
    <row r="435" s="2" customFormat="1" ht="49.05" customHeight="1">
      <c r="A435" s="41"/>
      <c r="B435" s="42"/>
      <c r="C435" s="216" t="s">
        <v>752</v>
      </c>
      <c r="D435" s="216" t="s">
        <v>217</v>
      </c>
      <c r="E435" s="217" t="s">
        <v>1252</v>
      </c>
      <c r="F435" s="218" t="s">
        <v>1253</v>
      </c>
      <c r="G435" s="219" t="s">
        <v>258</v>
      </c>
      <c r="H435" s="220">
        <v>1.048</v>
      </c>
      <c r="I435" s="221"/>
      <c r="J435" s="222">
        <f>ROUND(I435*H435,2)</f>
        <v>0</v>
      </c>
      <c r="K435" s="218" t="s">
        <v>220</v>
      </c>
      <c r="L435" s="47"/>
      <c r="M435" s="223" t="s">
        <v>21</v>
      </c>
      <c r="N435" s="224" t="s">
        <v>45</v>
      </c>
      <c r="O435" s="87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7" t="s">
        <v>318</v>
      </c>
      <c r="AT435" s="227" t="s">
        <v>217</v>
      </c>
      <c r="AU435" s="227" t="s">
        <v>84</v>
      </c>
      <c r="AY435" s="20" t="s">
        <v>215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20" t="s">
        <v>82</v>
      </c>
      <c r="BK435" s="228">
        <f>ROUND(I435*H435,2)</f>
        <v>0</v>
      </c>
      <c r="BL435" s="20" t="s">
        <v>318</v>
      </c>
      <c r="BM435" s="227" t="s">
        <v>1254</v>
      </c>
    </row>
    <row r="436" s="2" customFormat="1">
      <c r="A436" s="41"/>
      <c r="B436" s="42"/>
      <c r="C436" s="43"/>
      <c r="D436" s="229" t="s">
        <v>223</v>
      </c>
      <c r="E436" s="43"/>
      <c r="F436" s="230" t="s">
        <v>1255</v>
      </c>
      <c r="G436" s="43"/>
      <c r="H436" s="43"/>
      <c r="I436" s="231"/>
      <c r="J436" s="43"/>
      <c r="K436" s="43"/>
      <c r="L436" s="47"/>
      <c r="M436" s="232"/>
      <c r="N436" s="233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223</v>
      </c>
      <c r="AU436" s="20" t="s">
        <v>84</v>
      </c>
    </row>
    <row r="437" s="12" customFormat="1" ht="22.8" customHeight="1">
      <c r="A437" s="12"/>
      <c r="B437" s="200"/>
      <c r="C437" s="201"/>
      <c r="D437" s="202" t="s">
        <v>73</v>
      </c>
      <c r="E437" s="214" t="s">
        <v>948</v>
      </c>
      <c r="F437" s="214" t="s">
        <v>949</v>
      </c>
      <c r="G437" s="201"/>
      <c r="H437" s="201"/>
      <c r="I437" s="204"/>
      <c r="J437" s="215">
        <f>BK437</f>
        <v>0</v>
      </c>
      <c r="K437" s="201"/>
      <c r="L437" s="206"/>
      <c r="M437" s="207"/>
      <c r="N437" s="208"/>
      <c r="O437" s="208"/>
      <c r="P437" s="209">
        <f>SUM(P438:P457)</f>
        <v>0</v>
      </c>
      <c r="Q437" s="208"/>
      <c r="R437" s="209">
        <f>SUM(R438:R457)</f>
        <v>0.48471600000000004</v>
      </c>
      <c r="S437" s="208"/>
      <c r="T437" s="210">
        <f>SUM(T438:T457)</f>
        <v>0.23081000000000002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1" t="s">
        <v>84</v>
      </c>
      <c r="AT437" s="212" t="s">
        <v>73</v>
      </c>
      <c r="AU437" s="212" t="s">
        <v>82</v>
      </c>
      <c r="AY437" s="211" t="s">
        <v>215</v>
      </c>
      <c r="BK437" s="213">
        <f>SUM(BK438:BK457)</f>
        <v>0</v>
      </c>
    </row>
    <row r="438" s="2" customFormat="1" ht="24.15" customHeight="1">
      <c r="A438" s="41"/>
      <c r="B438" s="42"/>
      <c r="C438" s="216" t="s">
        <v>757</v>
      </c>
      <c r="D438" s="216" t="s">
        <v>217</v>
      </c>
      <c r="E438" s="217" t="s">
        <v>1256</v>
      </c>
      <c r="F438" s="218" t="s">
        <v>1257</v>
      </c>
      <c r="G438" s="219" t="s">
        <v>119</v>
      </c>
      <c r="H438" s="220">
        <v>3</v>
      </c>
      <c r="I438" s="221"/>
      <c r="J438" s="222">
        <f>ROUND(I438*H438,2)</f>
        <v>0</v>
      </c>
      <c r="K438" s="218" t="s">
        <v>220</v>
      </c>
      <c r="L438" s="47"/>
      <c r="M438" s="223" t="s">
        <v>21</v>
      </c>
      <c r="N438" s="224" t="s">
        <v>45</v>
      </c>
      <c r="O438" s="87"/>
      <c r="P438" s="225">
        <f>O438*H438</f>
        <v>0</v>
      </c>
      <c r="Q438" s="225">
        <v>0</v>
      </c>
      <c r="R438" s="225">
        <f>Q438*H438</f>
        <v>0</v>
      </c>
      <c r="S438" s="225">
        <v>0.0017700000000000001</v>
      </c>
      <c r="T438" s="226">
        <f>S438*H438</f>
        <v>0.0053100000000000005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7" t="s">
        <v>318</v>
      </c>
      <c r="AT438" s="227" t="s">
        <v>217</v>
      </c>
      <c r="AU438" s="227" t="s">
        <v>84</v>
      </c>
      <c r="AY438" s="20" t="s">
        <v>215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20" t="s">
        <v>82</v>
      </c>
      <c r="BK438" s="228">
        <f>ROUND(I438*H438,2)</f>
        <v>0</v>
      </c>
      <c r="BL438" s="20" t="s">
        <v>318</v>
      </c>
      <c r="BM438" s="227" t="s">
        <v>1258</v>
      </c>
    </row>
    <row r="439" s="2" customFormat="1">
      <c r="A439" s="41"/>
      <c r="B439" s="42"/>
      <c r="C439" s="43"/>
      <c r="D439" s="229" t="s">
        <v>223</v>
      </c>
      <c r="E439" s="43"/>
      <c r="F439" s="230" t="s">
        <v>1259</v>
      </c>
      <c r="G439" s="43"/>
      <c r="H439" s="43"/>
      <c r="I439" s="231"/>
      <c r="J439" s="43"/>
      <c r="K439" s="43"/>
      <c r="L439" s="47"/>
      <c r="M439" s="232"/>
      <c r="N439" s="233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223</v>
      </c>
      <c r="AU439" s="20" t="s">
        <v>84</v>
      </c>
    </row>
    <row r="440" s="2" customFormat="1" ht="24.15" customHeight="1">
      <c r="A440" s="41"/>
      <c r="B440" s="42"/>
      <c r="C440" s="216" t="s">
        <v>763</v>
      </c>
      <c r="D440" s="216" t="s">
        <v>217</v>
      </c>
      <c r="E440" s="217" t="s">
        <v>951</v>
      </c>
      <c r="F440" s="218" t="s">
        <v>952</v>
      </c>
      <c r="G440" s="219" t="s">
        <v>119</v>
      </c>
      <c r="H440" s="220">
        <v>50</v>
      </c>
      <c r="I440" s="221"/>
      <c r="J440" s="222">
        <f>ROUND(I440*H440,2)</f>
        <v>0</v>
      </c>
      <c r="K440" s="218" t="s">
        <v>220</v>
      </c>
      <c r="L440" s="47"/>
      <c r="M440" s="223" t="s">
        <v>21</v>
      </c>
      <c r="N440" s="224" t="s">
        <v>45</v>
      </c>
      <c r="O440" s="87"/>
      <c r="P440" s="225">
        <f>O440*H440</f>
        <v>0</v>
      </c>
      <c r="Q440" s="225">
        <v>0</v>
      </c>
      <c r="R440" s="225">
        <f>Q440*H440</f>
        <v>0</v>
      </c>
      <c r="S440" s="225">
        <v>0.00191</v>
      </c>
      <c r="T440" s="226">
        <f>S440*H440</f>
        <v>0.095500000000000002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7" t="s">
        <v>318</v>
      </c>
      <c r="AT440" s="227" t="s">
        <v>217</v>
      </c>
      <c r="AU440" s="227" t="s">
        <v>84</v>
      </c>
      <c r="AY440" s="20" t="s">
        <v>215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20" t="s">
        <v>82</v>
      </c>
      <c r="BK440" s="228">
        <f>ROUND(I440*H440,2)</f>
        <v>0</v>
      </c>
      <c r="BL440" s="20" t="s">
        <v>318</v>
      </c>
      <c r="BM440" s="227" t="s">
        <v>1260</v>
      </c>
    </row>
    <row r="441" s="2" customFormat="1">
      <c r="A441" s="41"/>
      <c r="B441" s="42"/>
      <c r="C441" s="43"/>
      <c r="D441" s="229" t="s">
        <v>223</v>
      </c>
      <c r="E441" s="43"/>
      <c r="F441" s="230" t="s">
        <v>954</v>
      </c>
      <c r="G441" s="43"/>
      <c r="H441" s="43"/>
      <c r="I441" s="231"/>
      <c r="J441" s="43"/>
      <c r="K441" s="43"/>
      <c r="L441" s="47"/>
      <c r="M441" s="232"/>
      <c r="N441" s="233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223</v>
      </c>
      <c r="AU441" s="20" t="s">
        <v>84</v>
      </c>
    </row>
    <row r="442" s="2" customFormat="1" ht="24.15" customHeight="1">
      <c r="A442" s="41"/>
      <c r="B442" s="42"/>
      <c r="C442" s="216" t="s">
        <v>768</v>
      </c>
      <c r="D442" s="216" t="s">
        <v>217</v>
      </c>
      <c r="E442" s="217" t="s">
        <v>957</v>
      </c>
      <c r="F442" s="218" t="s">
        <v>958</v>
      </c>
      <c r="G442" s="219" t="s">
        <v>119</v>
      </c>
      <c r="H442" s="220">
        <v>50</v>
      </c>
      <c r="I442" s="221"/>
      <c r="J442" s="222">
        <f>ROUND(I442*H442,2)</f>
        <v>0</v>
      </c>
      <c r="K442" s="218" t="s">
        <v>220</v>
      </c>
      <c r="L442" s="47"/>
      <c r="M442" s="223" t="s">
        <v>21</v>
      </c>
      <c r="N442" s="224" t="s">
        <v>45</v>
      </c>
      <c r="O442" s="87"/>
      <c r="P442" s="225">
        <f>O442*H442</f>
        <v>0</v>
      </c>
      <c r="Q442" s="225">
        <v>0</v>
      </c>
      <c r="R442" s="225">
        <f>Q442*H442</f>
        <v>0</v>
      </c>
      <c r="S442" s="225">
        <v>0.0025999999999999999</v>
      </c>
      <c r="T442" s="226">
        <f>S442*H442</f>
        <v>0.13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7" t="s">
        <v>318</v>
      </c>
      <c r="AT442" s="227" t="s">
        <v>217</v>
      </c>
      <c r="AU442" s="227" t="s">
        <v>84</v>
      </c>
      <c r="AY442" s="20" t="s">
        <v>215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20" t="s">
        <v>82</v>
      </c>
      <c r="BK442" s="228">
        <f>ROUND(I442*H442,2)</f>
        <v>0</v>
      </c>
      <c r="BL442" s="20" t="s">
        <v>318</v>
      </c>
      <c r="BM442" s="227" t="s">
        <v>1261</v>
      </c>
    </row>
    <row r="443" s="2" customFormat="1">
      <c r="A443" s="41"/>
      <c r="B443" s="42"/>
      <c r="C443" s="43"/>
      <c r="D443" s="229" t="s">
        <v>223</v>
      </c>
      <c r="E443" s="43"/>
      <c r="F443" s="230" t="s">
        <v>960</v>
      </c>
      <c r="G443" s="43"/>
      <c r="H443" s="43"/>
      <c r="I443" s="231"/>
      <c r="J443" s="43"/>
      <c r="K443" s="43"/>
      <c r="L443" s="47"/>
      <c r="M443" s="232"/>
      <c r="N443" s="233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223</v>
      </c>
      <c r="AU443" s="20" t="s">
        <v>84</v>
      </c>
    </row>
    <row r="444" s="2" customFormat="1" ht="24.15" customHeight="1">
      <c r="A444" s="41"/>
      <c r="B444" s="42"/>
      <c r="C444" s="216" t="s">
        <v>774</v>
      </c>
      <c r="D444" s="216" t="s">
        <v>217</v>
      </c>
      <c r="E444" s="217" t="s">
        <v>1262</v>
      </c>
      <c r="F444" s="218" t="s">
        <v>1263</v>
      </c>
      <c r="G444" s="219" t="s">
        <v>119</v>
      </c>
      <c r="H444" s="220">
        <v>42.200000000000003</v>
      </c>
      <c r="I444" s="221"/>
      <c r="J444" s="222">
        <f>ROUND(I444*H444,2)</f>
        <v>0</v>
      </c>
      <c r="K444" s="218" t="s">
        <v>21</v>
      </c>
      <c r="L444" s="47"/>
      <c r="M444" s="223" t="s">
        <v>21</v>
      </c>
      <c r="N444" s="224" t="s">
        <v>45</v>
      </c>
      <c r="O444" s="87"/>
      <c r="P444" s="225">
        <f>O444*H444</f>
        <v>0</v>
      </c>
      <c r="Q444" s="225">
        <v>0.0013500000000000001</v>
      </c>
      <c r="R444" s="225">
        <f>Q444*H444</f>
        <v>0.056970000000000007</v>
      </c>
      <c r="S444" s="225">
        <v>0</v>
      </c>
      <c r="T444" s="226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7" t="s">
        <v>318</v>
      </c>
      <c r="AT444" s="227" t="s">
        <v>217</v>
      </c>
      <c r="AU444" s="227" t="s">
        <v>84</v>
      </c>
      <c r="AY444" s="20" t="s">
        <v>215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20" t="s">
        <v>82</v>
      </c>
      <c r="BK444" s="228">
        <f>ROUND(I444*H444,2)</f>
        <v>0</v>
      </c>
      <c r="BL444" s="20" t="s">
        <v>318</v>
      </c>
      <c r="BM444" s="227" t="s">
        <v>1264</v>
      </c>
    </row>
    <row r="445" s="2" customFormat="1">
      <c r="A445" s="41"/>
      <c r="B445" s="42"/>
      <c r="C445" s="43"/>
      <c r="D445" s="236" t="s">
        <v>886</v>
      </c>
      <c r="E445" s="43"/>
      <c r="F445" s="288" t="s">
        <v>966</v>
      </c>
      <c r="G445" s="43"/>
      <c r="H445" s="43"/>
      <c r="I445" s="231"/>
      <c r="J445" s="43"/>
      <c r="K445" s="43"/>
      <c r="L445" s="47"/>
      <c r="M445" s="232"/>
      <c r="N445" s="233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886</v>
      </c>
      <c r="AU445" s="20" t="s">
        <v>84</v>
      </c>
    </row>
    <row r="446" s="2" customFormat="1" ht="24.15" customHeight="1">
      <c r="A446" s="41"/>
      <c r="B446" s="42"/>
      <c r="C446" s="216" t="s">
        <v>779</v>
      </c>
      <c r="D446" s="216" t="s">
        <v>217</v>
      </c>
      <c r="E446" s="217" t="s">
        <v>1265</v>
      </c>
      <c r="F446" s="218" t="s">
        <v>1266</v>
      </c>
      <c r="G446" s="219" t="s">
        <v>119</v>
      </c>
      <c r="H446" s="220">
        <v>1.3999999999999999</v>
      </c>
      <c r="I446" s="221"/>
      <c r="J446" s="222">
        <f>ROUND(I446*H446,2)</f>
        <v>0</v>
      </c>
      <c r="K446" s="218" t="s">
        <v>21</v>
      </c>
      <c r="L446" s="47"/>
      <c r="M446" s="223" t="s">
        <v>21</v>
      </c>
      <c r="N446" s="224" t="s">
        <v>45</v>
      </c>
      <c r="O446" s="87"/>
      <c r="P446" s="225">
        <f>O446*H446</f>
        <v>0</v>
      </c>
      <c r="Q446" s="225">
        <v>0.0035400000000000002</v>
      </c>
      <c r="R446" s="225">
        <f>Q446*H446</f>
        <v>0.0049560000000000003</v>
      </c>
      <c r="S446" s="225">
        <v>0</v>
      </c>
      <c r="T446" s="226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7" t="s">
        <v>318</v>
      </c>
      <c r="AT446" s="227" t="s">
        <v>217</v>
      </c>
      <c r="AU446" s="227" t="s">
        <v>84</v>
      </c>
      <c r="AY446" s="20" t="s">
        <v>215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20" t="s">
        <v>82</v>
      </c>
      <c r="BK446" s="228">
        <f>ROUND(I446*H446,2)</f>
        <v>0</v>
      </c>
      <c r="BL446" s="20" t="s">
        <v>318</v>
      </c>
      <c r="BM446" s="227" t="s">
        <v>1267</v>
      </c>
    </row>
    <row r="447" s="2" customFormat="1">
      <c r="A447" s="41"/>
      <c r="B447" s="42"/>
      <c r="C447" s="43"/>
      <c r="D447" s="236" t="s">
        <v>886</v>
      </c>
      <c r="E447" s="43"/>
      <c r="F447" s="288" t="s">
        <v>966</v>
      </c>
      <c r="G447" s="43"/>
      <c r="H447" s="43"/>
      <c r="I447" s="231"/>
      <c r="J447" s="43"/>
      <c r="K447" s="43"/>
      <c r="L447" s="47"/>
      <c r="M447" s="232"/>
      <c r="N447" s="233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886</v>
      </c>
      <c r="AU447" s="20" t="s">
        <v>84</v>
      </c>
    </row>
    <row r="448" s="2" customFormat="1" ht="37.8" customHeight="1">
      <c r="A448" s="41"/>
      <c r="B448" s="42"/>
      <c r="C448" s="216" t="s">
        <v>785</v>
      </c>
      <c r="D448" s="216" t="s">
        <v>217</v>
      </c>
      <c r="E448" s="217" t="s">
        <v>1268</v>
      </c>
      <c r="F448" s="218" t="s">
        <v>1269</v>
      </c>
      <c r="G448" s="219" t="s">
        <v>119</v>
      </c>
      <c r="H448" s="220">
        <v>1.3999999999999999</v>
      </c>
      <c r="I448" s="221"/>
      <c r="J448" s="222">
        <f>ROUND(I448*H448,2)</f>
        <v>0</v>
      </c>
      <c r="K448" s="218" t="s">
        <v>21</v>
      </c>
      <c r="L448" s="47"/>
      <c r="M448" s="223" t="s">
        <v>21</v>
      </c>
      <c r="N448" s="224" t="s">
        <v>45</v>
      </c>
      <c r="O448" s="87"/>
      <c r="P448" s="225">
        <f>O448*H448</f>
        <v>0</v>
      </c>
      <c r="Q448" s="225">
        <v>0.0023</v>
      </c>
      <c r="R448" s="225">
        <f>Q448*H448</f>
        <v>0.0032199999999999998</v>
      </c>
      <c r="S448" s="225">
        <v>0</v>
      </c>
      <c r="T448" s="226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27" t="s">
        <v>318</v>
      </c>
      <c r="AT448" s="227" t="s">
        <v>217</v>
      </c>
      <c r="AU448" s="227" t="s">
        <v>84</v>
      </c>
      <c r="AY448" s="20" t="s">
        <v>215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20" t="s">
        <v>82</v>
      </c>
      <c r="BK448" s="228">
        <f>ROUND(I448*H448,2)</f>
        <v>0</v>
      </c>
      <c r="BL448" s="20" t="s">
        <v>318</v>
      </c>
      <c r="BM448" s="227" t="s">
        <v>1270</v>
      </c>
    </row>
    <row r="449" s="2" customFormat="1">
      <c r="A449" s="41"/>
      <c r="B449" s="42"/>
      <c r="C449" s="43"/>
      <c r="D449" s="236" t="s">
        <v>886</v>
      </c>
      <c r="E449" s="43"/>
      <c r="F449" s="288" t="s">
        <v>966</v>
      </c>
      <c r="G449" s="43"/>
      <c r="H449" s="43"/>
      <c r="I449" s="231"/>
      <c r="J449" s="43"/>
      <c r="K449" s="43"/>
      <c r="L449" s="47"/>
      <c r="M449" s="232"/>
      <c r="N449" s="233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886</v>
      </c>
      <c r="AU449" s="20" t="s">
        <v>84</v>
      </c>
    </row>
    <row r="450" s="2" customFormat="1" ht="44.25" customHeight="1">
      <c r="A450" s="41"/>
      <c r="B450" s="42"/>
      <c r="C450" s="216" t="s">
        <v>792</v>
      </c>
      <c r="D450" s="216" t="s">
        <v>217</v>
      </c>
      <c r="E450" s="217" t="s">
        <v>1271</v>
      </c>
      <c r="F450" s="218" t="s">
        <v>1272</v>
      </c>
      <c r="G450" s="219" t="s">
        <v>119</v>
      </c>
      <c r="H450" s="220">
        <v>50</v>
      </c>
      <c r="I450" s="221"/>
      <c r="J450" s="222">
        <f>ROUND(I450*H450,2)</f>
        <v>0</v>
      </c>
      <c r="K450" s="218" t="s">
        <v>21</v>
      </c>
      <c r="L450" s="47"/>
      <c r="M450" s="223" t="s">
        <v>21</v>
      </c>
      <c r="N450" s="224" t="s">
        <v>45</v>
      </c>
      <c r="O450" s="87"/>
      <c r="P450" s="225">
        <f>O450*H450</f>
        <v>0</v>
      </c>
      <c r="Q450" s="225">
        <v>0.0039914</v>
      </c>
      <c r="R450" s="225">
        <f>Q450*H450</f>
        <v>0.19957</v>
      </c>
      <c r="S450" s="225">
        <v>0</v>
      </c>
      <c r="T450" s="226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7" t="s">
        <v>318</v>
      </c>
      <c r="AT450" s="227" t="s">
        <v>217</v>
      </c>
      <c r="AU450" s="227" t="s">
        <v>84</v>
      </c>
      <c r="AY450" s="20" t="s">
        <v>215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20" t="s">
        <v>82</v>
      </c>
      <c r="BK450" s="228">
        <f>ROUND(I450*H450,2)</f>
        <v>0</v>
      </c>
      <c r="BL450" s="20" t="s">
        <v>318</v>
      </c>
      <c r="BM450" s="227" t="s">
        <v>1273</v>
      </c>
    </row>
    <row r="451" s="2" customFormat="1">
      <c r="A451" s="41"/>
      <c r="B451" s="42"/>
      <c r="C451" s="43"/>
      <c r="D451" s="236" t="s">
        <v>886</v>
      </c>
      <c r="E451" s="43"/>
      <c r="F451" s="288" t="s">
        <v>1274</v>
      </c>
      <c r="G451" s="43"/>
      <c r="H451" s="43"/>
      <c r="I451" s="231"/>
      <c r="J451" s="43"/>
      <c r="K451" s="43"/>
      <c r="L451" s="47"/>
      <c r="M451" s="232"/>
      <c r="N451" s="233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886</v>
      </c>
      <c r="AU451" s="20" t="s">
        <v>84</v>
      </c>
    </row>
    <row r="452" s="2" customFormat="1" ht="37.8" customHeight="1">
      <c r="A452" s="41"/>
      <c r="B452" s="42"/>
      <c r="C452" s="216" t="s">
        <v>801</v>
      </c>
      <c r="D452" s="216" t="s">
        <v>217</v>
      </c>
      <c r="E452" s="217" t="s">
        <v>1275</v>
      </c>
      <c r="F452" s="218" t="s">
        <v>1276</v>
      </c>
      <c r="G452" s="219" t="s">
        <v>119</v>
      </c>
      <c r="H452" s="220">
        <v>50</v>
      </c>
      <c r="I452" s="221"/>
      <c r="J452" s="222">
        <f>ROUND(I452*H452,2)</f>
        <v>0</v>
      </c>
      <c r="K452" s="218" t="s">
        <v>21</v>
      </c>
      <c r="L452" s="47"/>
      <c r="M452" s="223" t="s">
        <v>21</v>
      </c>
      <c r="N452" s="224" t="s">
        <v>45</v>
      </c>
      <c r="O452" s="87"/>
      <c r="P452" s="225">
        <f>O452*H452</f>
        <v>0</v>
      </c>
      <c r="Q452" s="225">
        <v>0.0044000000000000003</v>
      </c>
      <c r="R452" s="225">
        <f>Q452*H452</f>
        <v>0.22</v>
      </c>
      <c r="S452" s="225">
        <v>0</v>
      </c>
      <c r="T452" s="226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7" t="s">
        <v>318</v>
      </c>
      <c r="AT452" s="227" t="s">
        <v>217</v>
      </c>
      <c r="AU452" s="227" t="s">
        <v>84</v>
      </c>
      <c r="AY452" s="20" t="s">
        <v>215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20" t="s">
        <v>82</v>
      </c>
      <c r="BK452" s="228">
        <f>ROUND(I452*H452,2)</f>
        <v>0</v>
      </c>
      <c r="BL452" s="20" t="s">
        <v>318</v>
      </c>
      <c r="BM452" s="227" t="s">
        <v>1277</v>
      </c>
    </row>
    <row r="453" s="2" customFormat="1">
      <c r="A453" s="41"/>
      <c r="B453" s="42"/>
      <c r="C453" s="43"/>
      <c r="D453" s="236" t="s">
        <v>886</v>
      </c>
      <c r="E453" s="43"/>
      <c r="F453" s="288" t="s">
        <v>966</v>
      </c>
      <c r="G453" s="43"/>
      <c r="H453" s="43"/>
      <c r="I453" s="231"/>
      <c r="J453" s="43"/>
      <c r="K453" s="43"/>
      <c r="L453" s="47"/>
      <c r="M453" s="232"/>
      <c r="N453" s="233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886</v>
      </c>
      <c r="AU453" s="20" t="s">
        <v>84</v>
      </c>
    </row>
    <row r="454" s="2" customFormat="1" ht="16.5" customHeight="1">
      <c r="A454" s="41"/>
      <c r="B454" s="42"/>
      <c r="C454" s="216" t="s">
        <v>807</v>
      </c>
      <c r="D454" s="216" t="s">
        <v>217</v>
      </c>
      <c r="E454" s="217" t="s">
        <v>995</v>
      </c>
      <c r="F454" s="218" t="s">
        <v>996</v>
      </c>
      <c r="G454" s="219" t="s">
        <v>119</v>
      </c>
      <c r="H454" s="220">
        <v>50</v>
      </c>
      <c r="I454" s="221"/>
      <c r="J454" s="222">
        <f>ROUND(I454*H454,2)</f>
        <v>0</v>
      </c>
      <c r="K454" s="218" t="s">
        <v>21</v>
      </c>
      <c r="L454" s="47"/>
      <c r="M454" s="223" t="s">
        <v>21</v>
      </c>
      <c r="N454" s="224" t="s">
        <v>45</v>
      </c>
      <c r="O454" s="87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7" t="s">
        <v>318</v>
      </c>
      <c r="AT454" s="227" t="s">
        <v>217</v>
      </c>
      <c r="AU454" s="227" t="s">
        <v>84</v>
      </c>
      <c r="AY454" s="20" t="s">
        <v>215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20" t="s">
        <v>82</v>
      </c>
      <c r="BK454" s="228">
        <f>ROUND(I454*H454,2)</f>
        <v>0</v>
      </c>
      <c r="BL454" s="20" t="s">
        <v>318</v>
      </c>
      <c r="BM454" s="227" t="s">
        <v>1278</v>
      </c>
    </row>
    <row r="455" s="2" customFormat="1">
      <c r="A455" s="41"/>
      <c r="B455" s="42"/>
      <c r="C455" s="43"/>
      <c r="D455" s="236" t="s">
        <v>886</v>
      </c>
      <c r="E455" s="43"/>
      <c r="F455" s="288" t="s">
        <v>998</v>
      </c>
      <c r="G455" s="43"/>
      <c r="H455" s="43"/>
      <c r="I455" s="231"/>
      <c r="J455" s="43"/>
      <c r="K455" s="43"/>
      <c r="L455" s="47"/>
      <c r="M455" s="232"/>
      <c r="N455" s="233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886</v>
      </c>
      <c r="AU455" s="20" t="s">
        <v>84</v>
      </c>
    </row>
    <row r="456" s="2" customFormat="1" ht="55.5" customHeight="1">
      <c r="A456" s="41"/>
      <c r="B456" s="42"/>
      <c r="C456" s="216" t="s">
        <v>812</v>
      </c>
      <c r="D456" s="216" t="s">
        <v>217</v>
      </c>
      <c r="E456" s="217" t="s">
        <v>1279</v>
      </c>
      <c r="F456" s="218" t="s">
        <v>1280</v>
      </c>
      <c r="G456" s="219" t="s">
        <v>258</v>
      </c>
      <c r="H456" s="220">
        <v>0.48499999999999999</v>
      </c>
      <c r="I456" s="221"/>
      <c r="J456" s="222">
        <f>ROUND(I456*H456,2)</f>
        <v>0</v>
      </c>
      <c r="K456" s="218" t="s">
        <v>220</v>
      </c>
      <c r="L456" s="47"/>
      <c r="M456" s="223" t="s">
        <v>21</v>
      </c>
      <c r="N456" s="224" t="s">
        <v>45</v>
      </c>
      <c r="O456" s="87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7" t="s">
        <v>318</v>
      </c>
      <c r="AT456" s="227" t="s">
        <v>217</v>
      </c>
      <c r="AU456" s="227" t="s">
        <v>84</v>
      </c>
      <c r="AY456" s="20" t="s">
        <v>215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20" t="s">
        <v>82</v>
      </c>
      <c r="BK456" s="228">
        <f>ROUND(I456*H456,2)</f>
        <v>0</v>
      </c>
      <c r="BL456" s="20" t="s">
        <v>318</v>
      </c>
      <c r="BM456" s="227" t="s">
        <v>1281</v>
      </c>
    </row>
    <row r="457" s="2" customFormat="1">
      <c r="A457" s="41"/>
      <c r="B457" s="42"/>
      <c r="C457" s="43"/>
      <c r="D457" s="229" t="s">
        <v>223</v>
      </c>
      <c r="E457" s="43"/>
      <c r="F457" s="230" t="s">
        <v>1282</v>
      </c>
      <c r="G457" s="43"/>
      <c r="H457" s="43"/>
      <c r="I457" s="231"/>
      <c r="J457" s="43"/>
      <c r="K457" s="43"/>
      <c r="L457" s="47"/>
      <c r="M457" s="232"/>
      <c r="N457" s="233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223</v>
      </c>
      <c r="AU457" s="20" t="s">
        <v>84</v>
      </c>
    </row>
    <row r="458" s="12" customFormat="1" ht="22.8" customHeight="1">
      <c r="A458" s="12"/>
      <c r="B458" s="200"/>
      <c r="C458" s="201"/>
      <c r="D458" s="202" t="s">
        <v>73</v>
      </c>
      <c r="E458" s="214" t="s">
        <v>1283</v>
      </c>
      <c r="F458" s="214" t="s">
        <v>1284</v>
      </c>
      <c r="G458" s="201"/>
      <c r="H458" s="201"/>
      <c r="I458" s="204"/>
      <c r="J458" s="215">
        <f>BK458</f>
        <v>0</v>
      </c>
      <c r="K458" s="201"/>
      <c r="L458" s="206"/>
      <c r="M458" s="207"/>
      <c r="N458" s="208"/>
      <c r="O458" s="208"/>
      <c r="P458" s="209">
        <f>SUM(P459:P461)</f>
        <v>0</v>
      </c>
      <c r="Q458" s="208"/>
      <c r="R458" s="209">
        <f>SUM(R459:R461)</f>
        <v>0.0062749600000000004</v>
      </c>
      <c r="S458" s="208"/>
      <c r="T458" s="210">
        <f>SUM(T459:T461)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1" t="s">
        <v>84</v>
      </c>
      <c r="AT458" s="212" t="s">
        <v>73</v>
      </c>
      <c r="AU458" s="212" t="s">
        <v>82</v>
      </c>
      <c r="AY458" s="211" t="s">
        <v>215</v>
      </c>
      <c r="BK458" s="213">
        <f>SUM(BK459:BK461)</f>
        <v>0</v>
      </c>
    </row>
    <row r="459" s="2" customFormat="1" ht="37.8" customHeight="1">
      <c r="A459" s="41"/>
      <c r="B459" s="42"/>
      <c r="C459" s="216" t="s">
        <v>816</v>
      </c>
      <c r="D459" s="216" t="s">
        <v>217</v>
      </c>
      <c r="E459" s="217" t="s">
        <v>1285</v>
      </c>
      <c r="F459" s="218" t="s">
        <v>1286</v>
      </c>
      <c r="G459" s="219" t="s">
        <v>509</v>
      </c>
      <c r="H459" s="220">
        <v>1</v>
      </c>
      <c r="I459" s="221"/>
      <c r="J459" s="222">
        <f>ROUND(I459*H459,2)</f>
        <v>0</v>
      </c>
      <c r="K459" s="218" t="s">
        <v>21</v>
      </c>
      <c r="L459" s="47"/>
      <c r="M459" s="223" t="s">
        <v>21</v>
      </c>
      <c r="N459" s="224" t="s">
        <v>45</v>
      </c>
      <c r="O459" s="87"/>
      <c r="P459" s="225">
        <f>O459*H459</f>
        <v>0</v>
      </c>
      <c r="Q459" s="225">
        <v>0.0062749600000000004</v>
      </c>
      <c r="R459" s="225">
        <f>Q459*H459</f>
        <v>0.0062749600000000004</v>
      </c>
      <c r="S459" s="225">
        <v>0</v>
      </c>
      <c r="T459" s="226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7" t="s">
        <v>318</v>
      </c>
      <c r="AT459" s="227" t="s">
        <v>217</v>
      </c>
      <c r="AU459" s="227" t="s">
        <v>84</v>
      </c>
      <c r="AY459" s="20" t="s">
        <v>215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0" t="s">
        <v>82</v>
      </c>
      <c r="BK459" s="228">
        <f>ROUND(I459*H459,2)</f>
        <v>0</v>
      </c>
      <c r="BL459" s="20" t="s">
        <v>318</v>
      </c>
      <c r="BM459" s="227" t="s">
        <v>1287</v>
      </c>
    </row>
    <row r="460" s="2" customFormat="1" ht="55.5" customHeight="1">
      <c r="A460" s="41"/>
      <c r="B460" s="42"/>
      <c r="C460" s="216" t="s">
        <v>821</v>
      </c>
      <c r="D460" s="216" t="s">
        <v>217</v>
      </c>
      <c r="E460" s="217" t="s">
        <v>1288</v>
      </c>
      <c r="F460" s="218" t="s">
        <v>1289</v>
      </c>
      <c r="G460" s="219" t="s">
        <v>258</v>
      </c>
      <c r="H460" s="220">
        <v>0.0060000000000000001</v>
      </c>
      <c r="I460" s="221"/>
      <c r="J460" s="222">
        <f>ROUND(I460*H460,2)</f>
        <v>0</v>
      </c>
      <c r="K460" s="218" t="s">
        <v>220</v>
      </c>
      <c r="L460" s="47"/>
      <c r="M460" s="223" t="s">
        <v>21</v>
      </c>
      <c r="N460" s="224" t="s">
        <v>45</v>
      </c>
      <c r="O460" s="87"/>
      <c r="P460" s="225">
        <f>O460*H460</f>
        <v>0</v>
      </c>
      <c r="Q460" s="225">
        <v>0</v>
      </c>
      <c r="R460" s="225">
        <f>Q460*H460</f>
        <v>0</v>
      </c>
      <c r="S460" s="225">
        <v>0</v>
      </c>
      <c r="T460" s="226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7" t="s">
        <v>318</v>
      </c>
      <c r="AT460" s="227" t="s">
        <v>217</v>
      </c>
      <c r="AU460" s="227" t="s">
        <v>84</v>
      </c>
      <c r="AY460" s="20" t="s">
        <v>215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20" t="s">
        <v>82</v>
      </c>
      <c r="BK460" s="228">
        <f>ROUND(I460*H460,2)</f>
        <v>0</v>
      </c>
      <c r="BL460" s="20" t="s">
        <v>318</v>
      </c>
      <c r="BM460" s="227" t="s">
        <v>1290</v>
      </c>
    </row>
    <row r="461" s="2" customFormat="1">
      <c r="A461" s="41"/>
      <c r="B461" s="42"/>
      <c r="C461" s="43"/>
      <c r="D461" s="229" t="s">
        <v>223</v>
      </c>
      <c r="E461" s="43"/>
      <c r="F461" s="230" t="s">
        <v>1291</v>
      </c>
      <c r="G461" s="43"/>
      <c r="H461" s="43"/>
      <c r="I461" s="231"/>
      <c r="J461" s="43"/>
      <c r="K461" s="43"/>
      <c r="L461" s="47"/>
      <c r="M461" s="289"/>
      <c r="N461" s="290"/>
      <c r="O461" s="291"/>
      <c r="P461" s="291"/>
      <c r="Q461" s="291"/>
      <c r="R461" s="291"/>
      <c r="S461" s="291"/>
      <c r="T461" s="292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223</v>
      </c>
      <c r="AU461" s="20" t="s">
        <v>84</v>
      </c>
    </row>
    <row r="462" s="2" customFormat="1" ht="6.96" customHeight="1">
      <c r="A462" s="41"/>
      <c r="B462" s="62"/>
      <c r="C462" s="63"/>
      <c r="D462" s="63"/>
      <c r="E462" s="63"/>
      <c r="F462" s="63"/>
      <c r="G462" s="63"/>
      <c r="H462" s="63"/>
      <c r="I462" s="63"/>
      <c r="J462" s="63"/>
      <c r="K462" s="63"/>
      <c r="L462" s="47"/>
      <c r="M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</row>
  </sheetData>
  <sheetProtection sheet="1" autoFilter="0" formatColumns="0" formatRows="0" objects="1" scenarios="1" spinCount="100000" saltValue="uN8freFvCq/ztLS+3ixnuuC7nlAHbntZ78IazxYbMJMM3OiSFhjZZT+GgrOrJ6Ko6aLnknxoafxH+4YD0rgNDQ==" hashValue="zWDT/r4sp9pUjW3uCwKrcrLLWLAMJvxs37YNw7MX664/sDMzL9LMCuiueJxkxxWdodDOLoicLXB5MUfmxcYe/g==" algorithmName="SHA-512" password="CC3F"/>
  <autoFilter ref="C94:K4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4_01/622151011"/>
    <hyperlink ref="F102" r:id="rId2" display="https://podminky.urs.cz/item/CS_URS_2024_01/622211031"/>
    <hyperlink ref="F116" r:id="rId3" display="https://podminky.urs.cz/item/CS_URS_2024_01/622212001"/>
    <hyperlink ref="F120" r:id="rId4" display="https://podminky.urs.cz/item/CS_URS_2024_01/622212051"/>
    <hyperlink ref="F130" r:id="rId5" display="https://podminky.urs.cz/item/CS_URS_2024_01/622212061"/>
    <hyperlink ref="F140" r:id="rId6" display="https://podminky.urs.cz/item/CS_URS_2024_01/622251211"/>
    <hyperlink ref="F144" r:id="rId7" display="https://podminky.urs.cz/item/CS_URS_2024_01/622252001"/>
    <hyperlink ref="F156" r:id="rId8" display="https://podminky.urs.cz/item/CS_URS_2024_01/622252002"/>
    <hyperlink ref="F162" r:id="rId9" display="https://podminky.urs.cz/item/CS_URS_2024_01/622325102"/>
    <hyperlink ref="F169" r:id="rId10" display="https://podminky.urs.cz/item/CS_URS_2024_01/622521052"/>
    <hyperlink ref="F179" r:id="rId11" display="https://podminky.urs.cz/item/CS_URS_2024_01/629991011"/>
    <hyperlink ref="F182" r:id="rId12" display="https://podminky.urs.cz/item/CS_URS_2024_01/629995201"/>
    <hyperlink ref="F188" r:id="rId13" display="https://podminky.urs.cz/item/CS_URS_2024_01/636311121"/>
    <hyperlink ref="F198" r:id="rId14" display="https://podminky.urs.cz/item/CS_URS_2024_01/919726121"/>
    <hyperlink ref="F203" r:id="rId15" display="https://podminky.urs.cz/item/CS_URS_2024_01/941112111"/>
    <hyperlink ref="F208" r:id="rId16" display="https://podminky.urs.cz/item/CS_URS_2024_01/941112211"/>
    <hyperlink ref="F211" r:id="rId17" display="https://podminky.urs.cz/item/CS_URS_2024_01/941112811"/>
    <hyperlink ref="F214" r:id="rId18" display="https://podminky.urs.cz/item/CS_URS_2024_01/944611111"/>
    <hyperlink ref="F217" r:id="rId19" display="https://podminky.urs.cz/item/CS_URS_2024_01/944611211"/>
    <hyperlink ref="F220" r:id="rId20" display="https://podminky.urs.cz/item/CS_URS_2024_01/944611811"/>
    <hyperlink ref="F223" r:id="rId21" display="https://podminky.urs.cz/item/CS_URS_2024_01/949211111"/>
    <hyperlink ref="F228" r:id="rId22" display="https://podminky.urs.cz/item/CS_URS_2024_01/949211211"/>
    <hyperlink ref="F231" r:id="rId23" display="https://podminky.urs.cz/item/CS_URS_2024_01/949211811"/>
    <hyperlink ref="F234" r:id="rId24" display="https://podminky.urs.cz/item/CS_URS_2024_01/949411111"/>
    <hyperlink ref="F238" r:id="rId25" display="https://podminky.urs.cz/item/CS_URS_2024_01/949411211"/>
    <hyperlink ref="F241" r:id="rId26" display="https://podminky.urs.cz/item/CS_URS_2024_01/949411811"/>
    <hyperlink ref="F244" r:id="rId27" display="https://podminky.urs.cz/item/CS_URS_2024_01/952901111"/>
    <hyperlink ref="F249" r:id="rId28" display="https://podminky.urs.cz/item/CS_URS_2024_01/965042241"/>
    <hyperlink ref="F252" r:id="rId29" display="https://podminky.urs.cz/item/CS_URS_2024_01/965045111"/>
    <hyperlink ref="F256" r:id="rId30" display="https://podminky.urs.cz/item/CS_URS_2024_01/965049112"/>
    <hyperlink ref="F259" r:id="rId31" display="https://podminky.urs.cz/item/CS_URS_2024_01/965081213"/>
    <hyperlink ref="F262" r:id="rId32" display="https://podminky.urs.cz/item/CS_URS_2024_01/965081611"/>
    <hyperlink ref="F267" r:id="rId33" display="https://podminky.urs.cz/item/CS_URS_2024_01/966080101"/>
    <hyperlink ref="F270" r:id="rId34" display="https://podminky.urs.cz/item/CS_URS_2024_01/966080105"/>
    <hyperlink ref="F273" r:id="rId35" display="https://podminky.urs.cz/item/CS_URS_2024_01/978015341"/>
    <hyperlink ref="F277" r:id="rId36" display="https://podminky.urs.cz/item/CS_URS_2024_01/978035117"/>
    <hyperlink ref="F287" r:id="rId37" display="https://podminky.urs.cz/item/CS_URS_2024_01/997013152"/>
    <hyperlink ref="F289" r:id="rId38" display="https://podminky.urs.cz/item/CS_URS_2024_01/997013501"/>
    <hyperlink ref="F291" r:id="rId39" display="https://podminky.urs.cz/item/CS_URS_2024_01/997013509"/>
    <hyperlink ref="F294" r:id="rId40" display="https://podminky.urs.cz/item/CS_URS_2024_01/997013601"/>
    <hyperlink ref="F296" r:id="rId41" display="https://podminky.urs.cz/item/CS_URS_2024_01/997013602"/>
    <hyperlink ref="F299" r:id="rId42" display="https://podminky.urs.cz/item/CS_URS_2024_01/997013609"/>
    <hyperlink ref="F302" r:id="rId43" display="https://podminky.urs.cz/item/CS_URS_2024_01/997013631"/>
    <hyperlink ref="F305" r:id="rId44" display="https://podminky.urs.cz/item/CS_URS_2024_01/997013645"/>
    <hyperlink ref="F307" r:id="rId45" display="https://podminky.urs.cz/item/CS_URS_2024_01/997013813"/>
    <hyperlink ref="F310" r:id="rId46" display="https://podminky.urs.cz/item/CS_URS_2024_01/998011008"/>
    <hyperlink ref="F314" r:id="rId47" display="https://podminky.urs.cz/item/CS_URS_2024_01/712300843"/>
    <hyperlink ref="F317" r:id="rId48" display="https://podminky.urs.cz/item/CS_URS_2024_01/712311101"/>
    <hyperlink ref="F322" r:id="rId49" display="https://podminky.urs.cz/item/CS_URS_2024_01/712331111"/>
    <hyperlink ref="F329" r:id="rId50" display="https://podminky.urs.cz/item/CS_URS_2024_01/712331801"/>
    <hyperlink ref="F333" r:id="rId51" display="https://podminky.urs.cz/item/CS_URS_2024_01/712341559"/>
    <hyperlink ref="F348" r:id="rId52" display="https://podminky.urs.cz/item/CS_URS_2024_01/712361801"/>
    <hyperlink ref="F353" r:id="rId53" display="https://podminky.urs.cz/item/CS_URS_2024_01/712800843"/>
    <hyperlink ref="F356" r:id="rId54" display="https://podminky.urs.cz/item/CS_URS_2024_01/712811101"/>
    <hyperlink ref="F370" r:id="rId55" display="https://podminky.urs.cz/item/CS_URS_2024_01/712831801"/>
    <hyperlink ref="F373" r:id="rId56" display="https://podminky.urs.cz/item/CS_URS_2024_01/712840861"/>
    <hyperlink ref="F379" r:id="rId57" display="https://podminky.urs.cz/item/CS_URS_2024_01/712841559"/>
    <hyperlink ref="F398" r:id="rId58" display="https://podminky.urs.cz/item/CS_URS_2024_01/712861803"/>
    <hyperlink ref="F405" r:id="rId59" display="https://podminky.urs.cz/item/CS_URS_2024_01/998712111"/>
    <hyperlink ref="F408" r:id="rId60" display="https://podminky.urs.cz/item/CS_URS_2024_01/713140824"/>
    <hyperlink ref="F411" r:id="rId61" display="https://podminky.urs.cz/item/CS_URS_2024_01/713141151"/>
    <hyperlink ref="F430" r:id="rId62" display="https://podminky.urs.cz/item/CS_URS_2024_01/713141311"/>
    <hyperlink ref="F436" r:id="rId63" display="https://podminky.urs.cz/item/CS_URS_2024_01/998713111"/>
    <hyperlink ref="F439" r:id="rId64" display="https://podminky.urs.cz/item/CS_URS_2024_01/764002811"/>
    <hyperlink ref="F441" r:id="rId65" display="https://podminky.urs.cz/item/CS_URS_2024_01/764002841"/>
    <hyperlink ref="F443" r:id="rId66" display="https://podminky.urs.cz/item/CS_URS_2024_01/764004801"/>
    <hyperlink ref="F457" r:id="rId67" display="https://podminky.urs.cz/item/CS_URS_2024_01/998764111"/>
    <hyperlink ref="F461" r:id="rId68" display="https://podminky.urs.cz/item/CS_URS_2024_01/998767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teras MŠ Terronská, Terronská 20/200, Praha 6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1014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1018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1292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21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22</v>
      </c>
      <c r="E14" s="41"/>
      <c r="F14" s="136" t="s">
        <v>23</v>
      </c>
      <c r="G14" s="41"/>
      <c r="H14" s="41"/>
      <c r="I14" s="146" t="s">
        <v>24</v>
      </c>
      <c r="J14" s="150" t="str">
        <f>'Rekapitulace stavby'!AN8</f>
        <v>11. 3. 2024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26</v>
      </c>
      <c r="E16" s="41"/>
      <c r="F16" s="41"/>
      <c r="G16" s="41"/>
      <c r="H16" s="41"/>
      <c r="I16" s="146" t="s">
        <v>27</v>
      </c>
      <c r="J16" s="136" t="s">
        <v>21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21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27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27</v>
      </c>
      <c r="J22" s="136" t="s">
        <v>33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21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27</v>
      </c>
      <c r="J25" s="136" t="s">
        <v>21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21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21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ROUND((SUM(BE91:BE119)),  2)</f>
        <v>0</v>
      </c>
      <c r="G35" s="41"/>
      <c r="H35" s="41"/>
      <c r="I35" s="161">
        <v>0.20999999999999999</v>
      </c>
      <c r="J35" s="160">
        <f>ROUND(((SUM(BE91:BE119))*I35),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ROUND((SUM(BF91:BF119)),  2)</f>
        <v>0</v>
      </c>
      <c r="G36" s="41"/>
      <c r="H36" s="41"/>
      <c r="I36" s="161">
        <v>0.14999999999999999</v>
      </c>
      <c r="J36" s="160">
        <f>ROUND(((SUM(BF91:BF119))*I36),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ROUND((SUM(BG91:BG119)),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ROUND((SUM(BH91:BH119)),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ROUND((SUM(BI91:BI119)),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182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teras MŠ Terronská, Terronská 20/200, Praha 6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1018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T2.2 - Zábradlí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>Terronská 20/200, Praha 6</v>
      </c>
      <c r="G56" s="43"/>
      <c r="H56" s="43"/>
      <c r="I56" s="35" t="s">
        <v>24</v>
      </c>
      <c r="J56" s="75" t="str">
        <f>IF(J14="","",J14)</f>
        <v>11. 3. 2024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26</v>
      </c>
      <c r="D58" s="43"/>
      <c r="E58" s="43"/>
      <c r="F58" s="30" t="str">
        <f>E17</f>
        <v>ÚMČ Praha 6 - Odbor školství a kultury</v>
      </c>
      <c r="G58" s="43"/>
      <c r="H58" s="43"/>
      <c r="I58" s="35" t="s">
        <v>32</v>
      </c>
      <c r="J58" s="39" t="str">
        <f>E23</f>
        <v>AVEK s.r.o., Prosecká 683/115, 190 00 Praha 9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Tomáš Vašek, Sněhurčina 710, 460 15 Liberec 15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183</v>
      </c>
      <c r="D61" s="175"/>
      <c r="E61" s="175"/>
      <c r="F61" s="175"/>
      <c r="G61" s="175"/>
      <c r="H61" s="175"/>
      <c r="I61" s="175"/>
      <c r="J61" s="176" t="s">
        <v>184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185</v>
      </c>
    </row>
    <row r="64" s="9" customFormat="1" ht="24.96" customHeight="1">
      <c r="A64" s="9"/>
      <c r="B64" s="178"/>
      <c r="C64" s="179"/>
      <c r="D64" s="180" t="s">
        <v>186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192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193</v>
      </c>
      <c r="E66" s="186"/>
      <c r="F66" s="186"/>
      <c r="G66" s="186"/>
      <c r="H66" s="186"/>
      <c r="I66" s="186"/>
      <c r="J66" s="187">
        <f>J101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194</v>
      </c>
      <c r="E67" s="186"/>
      <c r="F67" s="186"/>
      <c r="G67" s="186"/>
      <c r="H67" s="186"/>
      <c r="I67" s="186"/>
      <c r="J67" s="187">
        <f>J104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8"/>
      <c r="C68" s="179"/>
      <c r="D68" s="180" t="s">
        <v>195</v>
      </c>
      <c r="E68" s="181"/>
      <c r="F68" s="181"/>
      <c r="G68" s="181"/>
      <c r="H68" s="181"/>
      <c r="I68" s="181"/>
      <c r="J68" s="182">
        <f>J107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1041</v>
      </c>
      <c r="E69" s="186"/>
      <c r="F69" s="186"/>
      <c r="G69" s="186"/>
      <c r="H69" s="186"/>
      <c r="I69" s="186"/>
      <c r="J69" s="187">
        <f>J108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200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Rekonstrukce teras MŠ Terronská, Terronská 20/200, Praha 6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1014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1018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T2.2 - Zábradlí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>Terronská 20/200, Praha 6</v>
      </c>
      <c r="G85" s="43"/>
      <c r="H85" s="43"/>
      <c r="I85" s="35" t="s">
        <v>24</v>
      </c>
      <c r="J85" s="75" t="str">
        <f>IF(J14="","",J14)</f>
        <v>11. 3. 2024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40.05" customHeight="1">
      <c r="A87" s="41"/>
      <c r="B87" s="42"/>
      <c r="C87" s="35" t="s">
        <v>26</v>
      </c>
      <c r="D87" s="43"/>
      <c r="E87" s="43"/>
      <c r="F87" s="30" t="str">
        <f>E17</f>
        <v>ÚMČ Praha 6 - Odbor školství a kultury</v>
      </c>
      <c r="G87" s="43"/>
      <c r="H87" s="43"/>
      <c r="I87" s="35" t="s">
        <v>32</v>
      </c>
      <c r="J87" s="39" t="str">
        <f>E23</f>
        <v>AVEK s.r.o., Prosecká 683/115, 190 00 Praha 9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40.05" customHeight="1">
      <c r="A88" s="41"/>
      <c r="B88" s="42"/>
      <c r="C88" s="35" t="s">
        <v>30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>Tomáš Vašek, Sněhurčina 710, 460 15 Liberec 15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201</v>
      </c>
      <c r="D90" s="192" t="s">
        <v>59</v>
      </c>
      <c r="E90" s="192" t="s">
        <v>55</v>
      </c>
      <c r="F90" s="192" t="s">
        <v>56</v>
      </c>
      <c r="G90" s="192" t="s">
        <v>202</v>
      </c>
      <c r="H90" s="192" t="s">
        <v>203</v>
      </c>
      <c r="I90" s="192" t="s">
        <v>204</v>
      </c>
      <c r="J90" s="192" t="s">
        <v>184</v>
      </c>
      <c r="K90" s="193" t="s">
        <v>205</v>
      </c>
      <c r="L90" s="194"/>
      <c r="M90" s="95" t="s">
        <v>21</v>
      </c>
      <c r="N90" s="96" t="s">
        <v>44</v>
      </c>
      <c r="O90" s="96" t="s">
        <v>206</v>
      </c>
      <c r="P90" s="96" t="s">
        <v>207</v>
      </c>
      <c r="Q90" s="96" t="s">
        <v>208</v>
      </c>
      <c r="R90" s="96" t="s">
        <v>209</v>
      </c>
      <c r="S90" s="96" t="s">
        <v>210</v>
      </c>
      <c r="T90" s="97" t="s">
        <v>211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212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P92+P107</f>
        <v>0</v>
      </c>
      <c r="Q91" s="99"/>
      <c r="R91" s="197">
        <f>R92+R107</f>
        <v>2.8067848799999999</v>
      </c>
      <c r="S91" s="99"/>
      <c r="T91" s="198">
        <f>T92+T107</f>
        <v>1.2061000000000002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73</v>
      </c>
      <c r="AU91" s="20" t="s">
        <v>185</v>
      </c>
      <c r="BK91" s="199">
        <f>BK92+BK107</f>
        <v>0</v>
      </c>
    </row>
    <row r="92" s="12" customFormat="1" ht="25.92" customHeight="1">
      <c r="A92" s="12"/>
      <c r="B92" s="200"/>
      <c r="C92" s="201"/>
      <c r="D92" s="202" t="s">
        <v>73</v>
      </c>
      <c r="E92" s="203" t="s">
        <v>213</v>
      </c>
      <c r="F92" s="203" t="s">
        <v>214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P93+P101+P104</f>
        <v>0</v>
      </c>
      <c r="Q92" s="208"/>
      <c r="R92" s="209">
        <f>R93+R101+R104</f>
        <v>0.1104</v>
      </c>
      <c r="S92" s="208"/>
      <c r="T92" s="210">
        <f>T93+T101+T104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82</v>
      </c>
      <c r="AT92" s="212" t="s">
        <v>73</v>
      </c>
      <c r="AU92" s="212" t="s">
        <v>74</v>
      </c>
      <c r="AY92" s="211" t="s">
        <v>215</v>
      </c>
      <c r="BK92" s="213">
        <f>BK93+BK101+BK104</f>
        <v>0</v>
      </c>
    </row>
    <row r="93" s="12" customFormat="1" ht="22.8" customHeight="1">
      <c r="A93" s="12"/>
      <c r="B93" s="200"/>
      <c r="C93" s="201"/>
      <c r="D93" s="202" t="s">
        <v>73</v>
      </c>
      <c r="E93" s="214" t="s">
        <v>277</v>
      </c>
      <c r="F93" s="214" t="s">
        <v>521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SUM(P94:P100)</f>
        <v>0</v>
      </c>
      <c r="Q93" s="208"/>
      <c r="R93" s="209">
        <f>SUM(R94:R100)</f>
        <v>0.1104</v>
      </c>
      <c r="S93" s="208"/>
      <c r="T93" s="210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82</v>
      </c>
      <c r="AT93" s="212" t="s">
        <v>73</v>
      </c>
      <c r="AU93" s="212" t="s">
        <v>82</v>
      </c>
      <c r="AY93" s="211" t="s">
        <v>215</v>
      </c>
      <c r="BK93" s="213">
        <f>SUM(BK94:BK100)</f>
        <v>0</v>
      </c>
    </row>
    <row r="94" s="2" customFormat="1" ht="37.8" customHeight="1">
      <c r="A94" s="41"/>
      <c r="B94" s="42"/>
      <c r="C94" s="216" t="s">
        <v>82</v>
      </c>
      <c r="D94" s="216" t="s">
        <v>217</v>
      </c>
      <c r="E94" s="217" t="s">
        <v>1293</v>
      </c>
      <c r="F94" s="218" t="s">
        <v>1294</v>
      </c>
      <c r="G94" s="219" t="s">
        <v>509</v>
      </c>
      <c r="H94" s="220">
        <v>120</v>
      </c>
      <c r="I94" s="221"/>
      <c r="J94" s="222">
        <f>ROUND(I94*H94,2)</f>
        <v>0</v>
      </c>
      <c r="K94" s="218" t="s">
        <v>220</v>
      </c>
      <c r="L94" s="47"/>
      <c r="M94" s="223" t="s">
        <v>21</v>
      </c>
      <c r="N94" s="224" t="s">
        <v>45</v>
      </c>
      <c r="O94" s="87"/>
      <c r="P94" s="225">
        <f>O94*H94</f>
        <v>0</v>
      </c>
      <c r="Q94" s="225">
        <v>4.0000000000000003E-05</v>
      </c>
      <c r="R94" s="225">
        <f>Q94*H94</f>
        <v>0.0048000000000000004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221</v>
      </c>
      <c r="AT94" s="227" t="s">
        <v>217</v>
      </c>
      <c r="AU94" s="227" t="s">
        <v>84</v>
      </c>
      <c r="AY94" s="20" t="s">
        <v>215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82</v>
      </c>
      <c r="BK94" s="228">
        <f>ROUND(I94*H94,2)</f>
        <v>0</v>
      </c>
      <c r="BL94" s="20" t="s">
        <v>221</v>
      </c>
      <c r="BM94" s="227" t="s">
        <v>1295</v>
      </c>
    </row>
    <row r="95" s="2" customFormat="1">
      <c r="A95" s="41"/>
      <c r="B95" s="42"/>
      <c r="C95" s="43"/>
      <c r="D95" s="229" t="s">
        <v>223</v>
      </c>
      <c r="E95" s="43"/>
      <c r="F95" s="230" t="s">
        <v>1296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223</v>
      </c>
      <c r="AU95" s="20" t="s">
        <v>84</v>
      </c>
    </row>
    <row r="96" s="13" customFormat="1">
      <c r="A96" s="13"/>
      <c r="B96" s="234"/>
      <c r="C96" s="235"/>
      <c r="D96" s="236" t="s">
        <v>173</v>
      </c>
      <c r="E96" s="237" t="s">
        <v>21</v>
      </c>
      <c r="F96" s="238" t="s">
        <v>1297</v>
      </c>
      <c r="G96" s="235"/>
      <c r="H96" s="239">
        <v>120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173</v>
      </c>
      <c r="AU96" s="245" t="s">
        <v>84</v>
      </c>
      <c r="AV96" s="13" t="s">
        <v>84</v>
      </c>
      <c r="AW96" s="13" t="s">
        <v>35</v>
      </c>
      <c r="AX96" s="13" t="s">
        <v>82</v>
      </c>
      <c r="AY96" s="245" t="s">
        <v>215</v>
      </c>
    </row>
    <row r="97" s="2" customFormat="1" ht="24.15" customHeight="1">
      <c r="A97" s="41"/>
      <c r="B97" s="42"/>
      <c r="C97" s="216" t="s">
        <v>84</v>
      </c>
      <c r="D97" s="216" t="s">
        <v>217</v>
      </c>
      <c r="E97" s="217" t="s">
        <v>1298</v>
      </c>
      <c r="F97" s="218" t="s">
        <v>1299</v>
      </c>
      <c r="G97" s="219" t="s">
        <v>509</v>
      </c>
      <c r="H97" s="220">
        <v>120</v>
      </c>
      <c r="I97" s="221"/>
      <c r="J97" s="222">
        <f>ROUND(I97*H97,2)</f>
        <v>0</v>
      </c>
      <c r="K97" s="218" t="s">
        <v>21</v>
      </c>
      <c r="L97" s="47"/>
      <c r="M97" s="223" t="s">
        <v>21</v>
      </c>
      <c r="N97" s="224" t="s">
        <v>45</v>
      </c>
      <c r="O97" s="87"/>
      <c r="P97" s="225">
        <f>O97*H97</f>
        <v>0</v>
      </c>
      <c r="Q97" s="225">
        <v>0.00012999999999999999</v>
      </c>
      <c r="R97" s="225">
        <f>Q97*H97</f>
        <v>0.015599999999999999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221</v>
      </c>
      <c r="AT97" s="227" t="s">
        <v>217</v>
      </c>
      <c r="AU97" s="227" t="s">
        <v>84</v>
      </c>
      <c r="AY97" s="20" t="s">
        <v>215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82</v>
      </c>
      <c r="BK97" s="228">
        <f>ROUND(I97*H97,2)</f>
        <v>0</v>
      </c>
      <c r="BL97" s="20" t="s">
        <v>221</v>
      </c>
      <c r="BM97" s="227" t="s">
        <v>1300</v>
      </c>
    </row>
    <row r="98" s="2" customFormat="1" ht="24.15" customHeight="1">
      <c r="A98" s="41"/>
      <c r="B98" s="42"/>
      <c r="C98" s="216" t="s">
        <v>120</v>
      </c>
      <c r="D98" s="216" t="s">
        <v>217</v>
      </c>
      <c r="E98" s="217" t="s">
        <v>1301</v>
      </c>
      <c r="F98" s="218" t="s">
        <v>1302</v>
      </c>
      <c r="G98" s="219" t="s">
        <v>509</v>
      </c>
      <c r="H98" s="220">
        <v>30</v>
      </c>
      <c r="I98" s="221"/>
      <c r="J98" s="222">
        <f>ROUND(I98*H98,2)</f>
        <v>0</v>
      </c>
      <c r="K98" s="218" t="s">
        <v>21</v>
      </c>
      <c r="L98" s="47"/>
      <c r="M98" s="223" t="s">
        <v>21</v>
      </c>
      <c r="N98" s="224" t="s">
        <v>45</v>
      </c>
      <c r="O98" s="87"/>
      <c r="P98" s="225">
        <f>O98*H98</f>
        <v>0</v>
      </c>
      <c r="Q98" s="225">
        <v>0.0030000000000000001</v>
      </c>
      <c r="R98" s="225">
        <f>Q98*H98</f>
        <v>0.089999999999999997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221</v>
      </c>
      <c r="AT98" s="227" t="s">
        <v>217</v>
      </c>
      <c r="AU98" s="227" t="s">
        <v>84</v>
      </c>
      <c r="AY98" s="20" t="s">
        <v>215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82</v>
      </c>
      <c r="BK98" s="228">
        <f>ROUND(I98*H98,2)</f>
        <v>0</v>
      </c>
      <c r="BL98" s="20" t="s">
        <v>221</v>
      </c>
      <c r="BM98" s="227" t="s">
        <v>1303</v>
      </c>
    </row>
    <row r="99" s="2" customFormat="1">
      <c r="A99" s="41"/>
      <c r="B99" s="42"/>
      <c r="C99" s="43"/>
      <c r="D99" s="236" t="s">
        <v>886</v>
      </c>
      <c r="E99" s="43"/>
      <c r="F99" s="288" t="s">
        <v>1304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886</v>
      </c>
      <c r="AU99" s="20" t="s">
        <v>84</v>
      </c>
    </row>
    <row r="100" s="2" customFormat="1" ht="24.15" customHeight="1">
      <c r="A100" s="41"/>
      <c r="B100" s="42"/>
      <c r="C100" s="216" t="s">
        <v>221</v>
      </c>
      <c r="D100" s="216" t="s">
        <v>217</v>
      </c>
      <c r="E100" s="217" t="s">
        <v>1305</v>
      </c>
      <c r="F100" s="218" t="s">
        <v>1306</v>
      </c>
      <c r="G100" s="219" t="s">
        <v>1307</v>
      </c>
      <c r="H100" s="220">
        <v>1</v>
      </c>
      <c r="I100" s="221"/>
      <c r="J100" s="222">
        <f>ROUND(I100*H100,2)</f>
        <v>0</v>
      </c>
      <c r="K100" s="218" t="s">
        <v>21</v>
      </c>
      <c r="L100" s="47"/>
      <c r="M100" s="223" t="s">
        <v>21</v>
      </c>
      <c r="N100" s="224" t="s">
        <v>45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221</v>
      </c>
      <c r="AT100" s="227" t="s">
        <v>217</v>
      </c>
      <c r="AU100" s="227" t="s">
        <v>84</v>
      </c>
      <c r="AY100" s="20" t="s">
        <v>215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82</v>
      </c>
      <c r="BK100" s="228">
        <f>ROUND(I100*H100,2)</f>
        <v>0</v>
      </c>
      <c r="BL100" s="20" t="s">
        <v>221</v>
      </c>
      <c r="BM100" s="227" t="s">
        <v>1308</v>
      </c>
    </row>
    <row r="101" s="12" customFormat="1" ht="22.8" customHeight="1">
      <c r="A101" s="12"/>
      <c r="B101" s="200"/>
      <c r="C101" s="201"/>
      <c r="D101" s="202" t="s">
        <v>73</v>
      </c>
      <c r="E101" s="214" t="s">
        <v>688</v>
      </c>
      <c r="F101" s="214" t="s">
        <v>689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SUM(P102:P103)</f>
        <v>0</v>
      </c>
      <c r="Q101" s="208"/>
      <c r="R101" s="209">
        <f>SUM(R102:R103)</f>
        <v>0</v>
      </c>
      <c r="S101" s="208"/>
      <c r="T101" s="21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82</v>
      </c>
      <c r="AT101" s="212" t="s">
        <v>73</v>
      </c>
      <c r="AU101" s="212" t="s">
        <v>82</v>
      </c>
      <c r="AY101" s="211" t="s">
        <v>215</v>
      </c>
      <c r="BK101" s="213">
        <f>SUM(BK102:BK103)</f>
        <v>0</v>
      </c>
    </row>
    <row r="102" s="2" customFormat="1" ht="37.8" customHeight="1">
      <c r="A102" s="41"/>
      <c r="B102" s="42"/>
      <c r="C102" s="216" t="s">
        <v>249</v>
      </c>
      <c r="D102" s="216" t="s">
        <v>217</v>
      </c>
      <c r="E102" s="217" t="s">
        <v>1309</v>
      </c>
      <c r="F102" s="218" t="s">
        <v>1310</v>
      </c>
      <c r="G102" s="219" t="s">
        <v>258</v>
      </c>
      <c r="H102" s="220">
        <v>1.206</v>
      </c>
      <c r="I102" s="221"/>
      <c r="J102" s="222">
        <f>ROUND(I102*H102,2)</f>
        <v>0</v>
      </c>
      <c r="K102" s="218" t="s">
        <v>220</v>
      </c>
      <c r="L102" s="47"/>
      <c r="M102" s="223" t="s">
        <v>21</v>
      </c>
      <c r="N102" s="224" t="s">
        <v>45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221</v>
      </c>
      <c r="AT102" s="227" t="s">
        <v>217</v>
      </c>
      <c r="AU102" s="227" t="s">
        <v>84</v>
      </c>
      <c r="AY102" s="20" t="s">
        <v>215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82</v>
      </c>
      <c r="BK102" s="228">
        <f>ROUND(I102*H102,2)</f>
        <v>0</v>
      </c>
      <c r="BL102" s="20" t="s">
        <v>221</v>
      </c>
      <c r="BM102" s="227" t="s">
        <v>1311</v>
      </c>
    </row>
    <row r="103" s="2" customFormat="1">
      <c r="A103" s="41"/>
      <c r="B103" s="42"/>
      <c r="C103" s="43"/>
      <c r="D103" s="229" t="s">
        <v>223</v>
      </c>
      <c r="E103" s="43"/>
      <c r="F103" s="230" t="s">
        <v>1312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223</v>
      </c>
      <c r="AU103" s="20" t="s">
        <v>84</v>
      </c>
    </row>
    <row r="104" s="12" customFormat="1" ht="22.8" customHeight="1">
      <c r="A104" s="12"/>
      <c r="B104" s="200"/>
      <c r="C104" s="201"/>
      <c r="D104" s="202" t="s">
        <v>73</v>
      </c>
      <c r="E104" s="214" t="s">
        <v>741</v>
      </c>
      <c r="F104" s="214" t="s">
        <v>742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SUM(P105:P106)</f>
        <v>0</v>
      </c>
      <c r="Q104" s="208"/>
      <c r="R104" s="209">
        <f>SUM(R105:R106)</f>
        <v>0</v>
      </c>
      <c r="S104" s="208"/>
      <c r="T104" s="210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1" t="s">
        <v>82</v>
      </c>
      <c r="AT104" s="212" t="s">
        <v>73</v>
      </c>
      <c r="AU104" s="212" t="s">
        <v>82</v>
      </c>
      <c r="AY104" s="211" t="s">
        <v>215</v>
      </c>
      <c r="BK104" s="213">
        <f>SUM(BK105:BK106)</f>
        <v>0</v>
      </c>
    </row>
    <row r="105" s="2" customFormat="1" ht="66.75" customHeight="1">
      <c r="A105" s="41"/>
      <c r="B105" s="42"/>
      <c r="C105" s="216" t="s">
        <v>255</v>
      </c>
      <c r="D105" s="216" t="s">
        <v>217</v>
      </c>
      <c r="E105" s="217" t="s">
        <v>1168</v>
      </c>
      <c r="F105" s="218" t="s">
        <v>1169</v>
      </c>
      <c r="G105" s="219" t="s">
        <v>258</v>
      </c>
      <c r="H105" s="220">
        <v>0.11</v>
      </c>
      <c r="I105" s="221"/>
      <c r="J105" s="222">
        <f>ROUND(I105*H105,2)</f>
        <v>0</v>
      </c>
      <c r="K105" s="218" t="s">
        <v>220</v>
      </c>
      <c r="L105" s="47"/>
      <c r="M105" s="223" t="s">
        <v>21</v>
      </c>
      <c r="N105" s="224" t="s">
        <v>45</v>
      </c>
      <c r="O105" s="87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221</v>
      </c>
      <c r="AT105" s="227" t="s">
        <v>217</v>
      </c>
      <c r="AU105" s="227" t="s">
        <v>84</v>
      </c>
      <c r="AY105" s="20" t="s">
        <v>215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82</v>
      </c>
      <c r="BK105" s="228">
        <f>ROUND(I105*H105,2)</f>
        <v>0</v>
      </c>
      <c r="BL105" s="20" t="s">
        <v>221</v>
      </c>
      <c r="BM105" s="227" t="s">
        <v>1313</v>
      </c>
    </row>
    <row r="106" s="2" customFormat="1">
      <c r="A106" s="41"/>
      <c r="B106" s="42"/>
      <c r="C106" s="43"/>
      <c r="D106" s="229" t="s">
        <v>223</v>
      </c>
      <c r="E106" s="43"/>
      <c r="F106" s="230" t="s">
        <v>1171</v>
      </c>
      <c r="G106" s="43"/>
      <c r="H106" s="43"/>
      <c r="I106" s="231"/>
      <c r="J106" s="43"/>
      <c r="K106" s="43"/>
      <c r="L106" s="47"/>
      <c r="M106" s="232"/>
      <c r="N106" s="23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223</v>
      </c>
      <c r="AU106" s="20" t="s">
        <v>84</v>
      </c>
    </row>
    <row r="107" s="12" customFormat="1" ht="25.92" customHeight="1">
      <c r="A107" s="12"/>
      <c r="B107" s="200"/>
      <c r="C107" s="201"/>
      <c r="D107" s="202" t="s">
        <v>73</v>
      </c>
      <c r="E107" s="203" t="s">
        <v>748</v>
      </c>
      <c r="F107" s="203" t="s">
        <v>749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P108</f>
        <v>0</v>
      </c>
      <c r="Q107" s="208"/>
      <c r="R107" s="209">
        <f>R108</f>
        <v>2.6963848800000001</v>
      </c>
      <c r="S107" s="208"/>
      <c r="T107" s="210">
        <f>T108</f>
        <v>1.2061000000000002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84</v>
      </c>
      <c r="AT107" s="212" t="s">
        <v>73</v>
      </c>
      <c r="AU107" s="212" t="s">
        <v>74</v>
      </c>
      <c r="AY107" s="211" t="s">
        <v>215</v>
      </c>
      <c r="BK107" s="213">
        <f>BK108</f>
        <v>0</v>
      </c>
    </row>
    <row r="108" s="12" customFormat="1" ht="22.8" customHeight="1">
      <c r="A108" s="12"/>
      <c r="B108" s="200"/>
      <c r="C108" s="201"/>
      <c r="D108" s="202" t="s">
        <v>73</v>
      </c>
      <c r="E108" s="214" t="s">
        <v>1283</v>
      </c>
      <c r="F108" s="214" t="s">
        <v>1284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SUM(P109:P119)</f>
        <v>0</v>
      </c>
      <c r="Q108" s="208"/>
      <c r="R108" s="209">
        <f>SUM(R109:R119)</f>
        <v>2.6963848800000001</v>
      </c>
      <c r="S108" s="208"/>
      <c r="T108" s="210">
        <f>SUM(T109:T119)</f>
        <v>1.2061000000000002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84</v>
      </c>
      <c r="AT108" s="212" t="s">
        <v>73</v>
      </c>
      <c r="AU108" s="212" t="s">
        <v>82</v>
      </c>
      <c r="AY108" s="211" t="s">
        <v>215</v>
      </c>
      <c r="BK108" s="213">
        <f>SUM(BK109:BK119)</f>
        <v>0</v>
      </c>
    </row>
    <row r="109" s="2" customFormat="1" ht="33" customHeight="1">
      <c r="A109" s="41"/>
      <c r="B109" s="42"/>
      <c r="C109" s="216" t="s">
        <v>262</v>
      </c>
      <c r="D109" s="216" t="s">
        <v>217</v>
      </c>
      <c r="E109" s="217" t="s">
        <v>1314</v>
      </c>
      <c r="F109" s="218" t="s">
        <v>1315</v>
      </c>
      <c r="G109" s="219" t="s">
        <v>119</v>
      </c>
      <c r="H109" s="220">
        <v>47.673000000000002</v>
      </c>
      <c r="I109" s="221"/>
      <c r="J109" s="222">
        <f>ROUND(I109*H109,2)</f>
        <v>0</v>
      </c>
      <c r="K109" s="218" t="s">
        <v>220</v>
      </c>
      <c r="L109" s="47"/>
      <c r="M109" s="223" t="s">
        <v>21</v>
      </c>
      <c r="N109" s="224" t="s">
        <v>45</v>
      </c>
      <c r="O109" s="87"/>
      <c r="P109" s="225">
        <f>O109*H109</f>
        <v>0</v>
      </c>
      <c r="Q109" s="225">
        <v>6.0000000000000002E-05</v>
      </c>
      <c r="R109" s="225">
        <f>Q109*H109</f>
        <v>0.00286038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318</v>
      </c>
      <c r="AT109" s="227" t="s">
        <v>217</v>
      </c>
      <c r="AU109" s="227" t="s">
        <v>84</v>
      </c>
      <c r="AY109" s="20" t="s">
        <v>215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82</v>
      </c>
      <c r="BK109" s="228">
        <f>ROUND(I109*H109,2)</f>
        <v>0</v>
      </c>
      <c r="BL109" s="20" t="s">
        <v>318</v>
      </c>
      <c r="BM109" s="227" t="s">
        <v>1316</v>
      </c>
    </row>
    <row r="110" s="2" customFormat="1">
      <c r="A110" s="41"/>
      <c r="B110" s="42"/>
      <c r="C110" s="43"/>
      <c r="D110" s="229" t="s">
        <v>223</v>
      </c>
      <c r="E110" s="43"/>
      <c r="F110" s="230" t="s">
        <v>1317</v>
      </c>
      <c r="G110" s="43"/>
      <c r="H110" s="43"/>
      <c r="I110" s="231"/>
      <c r="J110" s="43"/>
      <c r="K110" s="43"/>
      <c r="L110" s="47"/>
      <c r="M110" s="232"/>
      <c r="N110" s="23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223</v>
      </c>
      <c r="AU110" s="20" t="s">
        <v>84</v>
      </c>
    </row>
    <row r="111" s="13" customFormat="1">
      <c r="A111" s="13"/>
      <c r="B111" s="234"/>
      <c r="C111" s="235"/>
      <c r="D111" s="236" t="s">
        <v>173</v>
      </c>
      <c r="E111" s="237" t="s">
        <v>21</v>
      </c>
      <c r="F111" s="238" t="s">
        <v>1318</v>
      </c>
      <c r="G111" s="235"/>
      <c r="H111" s="239">
        <v>47.673000000000002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173</v>
      </c>
      <c r="AU111" s="245" t="s">
        <v>84</v>
      </c>
      <c r="AV111" s="13" t="s">
        <v>84</v>
      </c>
      <c r="AW111" s="13" t="s">
        <v>35</v>
      </c>
      <c r="AX111" s="13" t="s">
        <v>82</v>
      </c>
      <c r="AY111" s="245" t="s">
        <v>215</v>
      </c>
    </row>
    <row r="112" s="2" customFormat="1" ht="33" customHeight="1">
      <c r="A112" s="41"/>
      <c r="B112" s="42"/>
      <c r="C112" s="278" t="s">
        <v>271</v>
      </c>
      <c r="D112" s="278" t="s">
        <v>278</v>
      </c>
      <c r="E112" s="279" t="s">
        <v>1319</v>
      </c>
      <c r="F112" s="280" t="s">
        <v>1320</v>
      </c>
      <c r="G112" s="281" t="s">
        <v>119</v>
      </c>
      <c r="H112" s="282">
        <v>47.673000000000002</v>
      </c>
      <c r="I112" s="283"/>
      <c r="J112" s="284">
        <f>ROUND(I112*H112,2)</f>
        <v>0</v>
      </c>
      <c r="K112" s="280" t="s">
        <v>21</v>
      </c>
      <c r="L112" s="285"/>
      <c r="M112" s="286" t="s">
        <v>21</v>
      </c>
      <c r="N112" s="287" t="s">
        <v>45</v>
      </c>
      <c r="O112" s="87"/>
      <c r="P112" s="225">
        <f>O112*H112</f>
        <v>0</v>
      </c>
      <c r="Q112" s="225">
        <v>0.056500000000000002</v>
      </c>
      <c r="R112" s="225">
        <f>Q112*H112</f>
        <v>2.6935245000000001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420</v>
      </c>
      <c r="AT112" s="227" t="s">
        <v>278</v>
      </c>
      <c r="AU112" s="227" t="s">
        <v>84</v>
      </c>
      <c r="AY112" s="20" t="s">
        <v>215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82</v>
      </c>
      <c r="BK112" s="228">
        <f>ROUND(I112*H112,2)</f>
        <v>0</v>
      </c>
      <c r="BL112" s="20" t="s">
        <v>318</v>
      </c>
      <c r="BM112" s="227" t="s">
        <v>1321</v>
      </c>
    </row>
    <row r="113" s="2" customFormat="1">
      <c r="A113" s="41"/>
      <c r="B113" s="42"/>
      <c r="C113" s="43"/>
      <c r="D113" s="236" t="s">
        <v>886</v>
      </c>
      <c r="E113" s="43"/>
      <c r="F113" s="288" t="s">
        <v>1322</v>
      </c>
      <c r="G113" s="43"/>
      <c r="H113" s="43"/>
      <c r="I113" s="231"/>
      <c r="J113" s="43"/>
      <c r="K113" s="43"/>
      <c r="L113" s="47"/>
      <c r="M113" s="232"/>
      <c r="N113" s="23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886</v>
      </c>
      <c r="AU113" s="20" t="s">
        <v>84</v>
      </c>
    </row>
    <row r="114" s="2" customFormat="1" ht="33" customHeight="1">
      <c r="A114" s="41"/>
      <c r="B114" s="42"/>
      <c r="C114" s="216" t="s">
        <v>277</v>
      </c>
      <c r="D114" s="216" t="s">
        <v>217</v>
      </c>
      <c r="E114" s="217" t="s">
        <v>1323</v>
      </c>
      <c r="F114" s="218" t="s">
        <v>1324</v>
      </c>
      <c r="G114" s="219" t="s">
        <v>119</v>
      </c>
      <c r="H114" s="220">
        <v>48.244</v>
      </c>
      <c r="I114" s="221"/>
      <c r="J114" s="222">
        <f>ROUND(I114*H114,2)</f>
        <v>0</v>
      </c>
      <c r="K114" s="218" t="s">
        <v>220</v>
      </c>
      <c r="L114" s="47"/>
      <c r="M114" s="223" t="s">
        <v>21</v>
      </c>
      <c r="N114" s="224" t="s">
        <v>45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0.025000000000000001</v>
      </c>
      <c r="T114" s="226">
        <f>S114*H114</f>
        <v>1.2061000000000002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318</v>
      </c>
      <c r="AT114" s="227" t="s">
        <v>217</v>
      </c>
      <c r="AU114" s="227" t="s">
        <v>84</v>
      </c>
      <c r="AY114" s="20" t="s">
        <v>215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82</v>
      </c>
      <c r="BK114" s="228">
        <f>ROUND(I114*H114,2)</f>
        <v>0</v>
      </c>
      <c r="BL114" s="20" t="s">
        <v>318</v>
      </c>
      <c r="BM114" s="227" t="s">
        <v>1325</v>
      </c>
    </row>
    <row r="115" s="2" customFormat="1">
      <c r="A115" s="41"/>
      <c r="B115" s="42"/>
      <c r="C115" s="43"/>
      <c r="D115" s="229" t="s">
        <v>223</v>
      </c>
      <c r="E115" s="43"/>
      <c r="F115" s="230" t="s">
        <v>1326</v>
      </c>
      <c r="G115" s="43"/>
      <c r="H115" s="43"/>
      <c r="I115" s="231"/>
      <c r="J115" s="43"/>
      <c r="K115" s="43"/>
      <c r="L115" s="47"/>
      <c r="M115" s="232"/>
      <c r="N115" s="23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223</v>
      </c>
      <c r="AU115" s="20" t="s">
        <v>84</v>
      </c>
    </row>
    <row r="116" s="2" customFormat="1">
      <c r="A116" s="41"/>
      <c r="B116" s="42"/>
      <c r="C116" s="43"/>
      <c r="D116" s="236" t="s">
        <v>886</v>
      </c>
      <c r="E116" s="43"/>
      <c r="F116" s="288" t="s">
        <v>1327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886</v>
      </c>
      <c r="AU116" s="20" t="s">
        <v>84</v>
      </c>
    </row>
    <row r="117" s="13" customFormat="1">
      <c r="A117" s="13"/>
      <c r="B117" s="234"/>
      <c r="C117" s="235"/>
      <c r="D117" s="236" t="s">
        <v>173</v>
      </c>
      <c r="E117" s="237" t="s">
        <v>21</v>
      </c>
      <c r="F117" s="238" t="s">
        <v>1328</v>
      </c>
      <c r="G117" s="235"/>
      <c r="H117" s="239">
        <v>48.244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173</v>
      </c>
      <c r="AU117" s="245" t="s">
        <v>84</v>
      </c>
      <c r="AV117" s="13" t="s">
        <v>84</v>
      </c>
      <c r="AW117" s="13" t="s">
        <v>35</v>
      </c>
      <c r="AX117" s="13" t="s">
        <v>82</v>
      </c>
      <c r="AY117" s="245" t="s">
        <v>215</v>
      </c>
    </row>
    <row r="118" s="2" customFormat="1" ht="55.5" customHeight="1">
      <c r="A118" s="41"/>
      <c r="B118" s="42"/>
      <c r="C118" s="216" t="s">
        <v>283</v>
      </c>
      <c r="D118" s="216" t="s">
        <v>217</v>
      </c>
      <c r="E118" s="217" t="s">
        <v>1288</v>
      </c>
      <c r="F118" s="218" t="s">
        <v>1289</v>
      </c>
      <c r="G118" s="219" t="s">
        <v>258</v>
      </c>
      <c r="H118" s="220">
        <v>2.6960000000000002</v>
      </c>
      <c r="I118" s="221"/>
      <c r="J118" s="222">
        <f>ROUND(I118*H118,2)</f>
        <v>0</v>
      </c>
      <c r="K118" s="218" t="s">
        <v>220</v>
      </c>
      <c r="L118" s="47"/>
      <c r="M118" s="223" t="s">
        <v>21</v>
      </c>
      <c r="N118" s="224" t="s">
        <v>45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318</v>
      </c>
      <c r="AT118" s="227" t="s">
        <v>217</v>
      </c>
      <c r="AU118" s="227" t="s">
        <v>84</v>
      </c>
      <c r="AY118" s="20" t="s">
        <v>215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82</v>
      </c>
      <c r="BK118" s="228">
        <f>ROUND(I118*H118,2)</f>
        <v>0</v>
      </c>
      <c r="BL118" s="20" t="s">
        <v>318</v>
      </c>
      <c r="BM118" s="227" t="s">
        <v>1329</v>
      </c>
    </row>
    <row r="119" s="2" customFormat="1">
      <c r="A119" s="41"/>
      <c r="B119" s="42"/>
      <c r="C119" s="43"/>
      <c r="D119" s="229" t="s">
        <v>223</v>
      </c>
      <c r="E119" s="43"/>
      <c r="F119" s="230" t="s">
        <v>1291</v>
      </c>
      <c r="G119" s="43"/>
      <c r="H119" s="43"/>
      <c r="I119" s="231"/>
      <c r="J119" s="43"/>
      <c r="K119" s="43"/>
      <c r="L119" s="47"/>
      <c r="M119" s="289"/>
      <c r="N119" s="290"/>
      <c r="O119" s="291"/>
      <c r="P119" s="291"/>
      <c r="Q119" s="291"/>
      <c r="R119" s="291"/>
      <c r="S119" s="291"/>
      <c r="T119" s="292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223</v>
      </c>
      <c r="AU119" s="20" t="s">
        <v>84</v>
      </c>
    </row>
    <row r="120" s="2" customFormat="1" ht="6.96" customHeight="1">
      <c r="A120" s="41"/>
      <c r="B120" s="62"/>
      <c r="C120" s="63"/>
      <c r="D120" s="63"/>
      <c r="E120" s="63"/>
      <c r="F120" s="63"/>
      <c r="G120" s="63"/>
      <c r="H120" s="63"/>
      <c r="I120" s="63"/>
      <c r="J120" s="63"/>
      <c r="K120" s="63"/>
      <c r="L120" s="47"/>
      <c r="M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</sheetData>
  <sheetProtection sheet="1" autoFilter="0" formatColumns="0" formatRows="0" objects="1" scenarios="1" spinCount="100000" saltValue="bMz2ladiv/et/dNP+w98cwwnU7Z+7cyFRbB1bGV0yhcOxMzDqikkDHnq+1HGNrFVpZYpG5dCCl+PZWBFxBpxXQ==" hashValue="9ZHa01Dm0D6fgyGye9NDQ65yg6WNi639LzAPyfxMsmdwg7XWCYebQjPRnszwwJ066xxCzZtTyeyxIJ0AVc89rg==" algorithmName="SHA-512" password="CC3F"/>
  <autoFilter ref="C90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4_01/953961213"/>
    <hyperlink ref="F103" r:id="rId2" display="https://podminky.urs.cz/item/CS_URS_2024_01/997013151"/>
    <hyperlink ref="F106" r:id="rId3" display="https://podminky.urs.cz/item/CS_URS_2024_01/998011008"/>
    <hyperlink ref="F110" r:id="rId4" display="https://podminky.urs.cz/item/CS_URS_2024_01/767161119"/>
    <hyperlink ref="F115" r:id="rId5" display="https://podminky.urs.cz/item/CS_URS_2024_01/767161814"/>
    <hyperlink ref="F119" r:id="rId6" display="https://podminky.urs.cz/item/CS_URS_2024_01/998767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  <c r="AZ2" s="141" t="s">
        <v>106</v>
      </c>
      <c r="BA2" s="141" t="s">
        <v>107</v>
      </c>
      <c r="BB2" s="141" t="s">
        <v>108</v>
      </c>
      <c r="BC2" s="141" t="s">
        <v>1330</v>
      </c>
      <c r="BD2" s="141" t="s">
        <v>84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  <c r="AZ3" s="141" t="s">
        <v>110</v>
      </c>
      <c r="BA3" s="141" t="s">
        <v>111</v>
      </c>
      <c r="BB3" s="141" t="s">
        <v>108</v>
      </c>
      <c r="BC3" s="141" t="s">
        <v>1331</v>
      </c>
      <c r="BD3" s="141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  <c r="AZ4" s="141" t="s">
        <v>117</v>
      </c>
      <c r="BA4" s="141" t="s">
        <v>118</v>
      </c>
      <c r="BB4" s="141" t="s">
        <v>119</v>
      </c>
      <c r="BC4" s="141" t="s">
        <v>283</v>
      </c>
      <c r="BD4" s="141" t="s">
        <v>84</v>
      </c>
    </row>
    <row r="5" s="1" customFormat="1" ht="6.96" customHeight="1">
      <c r="B5" s="23"/>
      <c r="L5" s="23"/>
      <c r="AZ5" s="141" t="s">
        <v>121</v>
      </c>
      <c r="BA5" s="141" t="s">
        <v>122</v>
      </c>
      <c r="BB5" s="141" t="s">
        <v>108</v>
      </c>
      <c r="BC5" s="141" t="s">
        <v>1332</v>
      </c>
      <c r="BD5" s="141" t="s">
        <v>84</v>
      </c>
    </row>
    <row r="6" s="1" customFormat="1" ht="12" customHeight="1">
      <c r="B6" s="23"/>
      <c r="D6" s="146" t="s">
        <v>16</v>
      </c>
      <c r="L6" s="23"/>
      <c r="AZ6" s="141" t="s">
        <v>1333</v>
      </c>
      <c r="BA6" s="141" t="s">
        <v>1334</v>
      </c>
      <c r="BB6" s="141" t="s">
        <v>108</v>
      </c>
      <c r="BC6" s="141" t="s">
        <v>1335</v>
      </c>
      <c r="BD6" s="141" t="s">
        <v>84</v>
      </c>
    </row>
    <row r="7" s="1" customFormat="1" ht="16.5" customHeight="1">
      <c r="B7" s="23"/>
      <c r="E7" s="147" t="str">
        <f>'Rekapitulace stavby'!K6</f>
        <v>Rekonstrukce teras MŠ Terronská, Terronská 20/200, Praha 6</v>
      </c>
      <c r="F7" s="146"/>
      <c r="G7" s="146"/>
      <c r="H7" s="146"/>
      <c r="L7" s="23"/>
      <c r="AZ7" s="141" t="s">
        <v>128</v>
      </c>
      <c r="BA7" s="141" t="s">
        <v>129</v>
      </c>
      <c r="BB7" s="141" t="s">
        <v>108</v>
      </c>
      <c r="BC7" s="141" t="s">
        <v>1336</v>
      </c>
      <c r="BD7" s="141" t="s">
        <v>84</v>
      </c>
    </row>
    <row r="8" s="1" customFormat="1" ht="12" customHeight="1">
      <c r="B8" s="23"/>
      <c r="D8" s="146" t="s">
        <v>127</v>
      </c>
      <c r="L8" s="23"/>
      <c r="AZ8" s="141" t="s">
        <v>1337</v>
      </c>
      <c r="BA8" s="141" t="s">
        <v>1338</v>
      </c>
      <c r="BB8" s="141" t="s">
        <v>108</v>
      </c>
      <c r="BC8" s="141" t="s">
        <v>1339</v>
      </c>
      <c r="BD8" s="141" t="s">
        <v>84</v>
      </c>
    </row>
    <row r="9" s="2" customFormat="1" ht="16.5" customHeight="1">
      <c r="A9" s="41"/>
      <c r="B9" s="47"/>
      <c r="C9" s="41"/>
      <c r="D9" s="41"/>
      <c r="E9" s="147" t="s">
        <v>1340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41" t="s">
        <v>135</v>
      </c>
      <c r="BA9" s="141" t="s">
        <v>136</v>
      </c>
      <c r="BB9" s="141" t="s">
        <v>108</v>
      </c>
      <c r="BC9" s="141" t="s">
        <v>1341</v>
      </c>
      <c r="BD9" s="141" t="s">
        <v>84</v>
      </c>
    </row>
    <row r="10" s="2" customFormat="1" ht="12" customHeight="1">
      <c r="A10" s="41"/>
      <c r="B10" s="47"/>
      <c r="C10" s="41"/>
      <c r="D10" s="146" t="s">
        <v>1018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41" t="s">
        <v>138</v>
      </c>
      <c r="BA10" s="141" t="s">
        <v>139</v>
      </c>
      <c r="BB10" s="141" t="s">
        <v>108</v>
      </c>
      <c r="BC10" s="141" t="s">
        <v>1342</v>
      </c>
      <c r="BD10" s="141" t="s">
        <v>84</v>
      </c>
    </row>
    <row r="11" s="2" customFormat="1" ht="16.5" customHeight="1">
      <c r="A11" s="41"/>
      <c r="B11" s="47"/>
      <c r="C11" s="41"/>
      <c r="D11" s="41"/>
      <c r="E11" s="149" t="s">
        <v>1343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41" t="s">
        <v>141</v>
      </c>
      <c r="BA11" s="141" t="s">
        <v>142</v>
      </c>
      <c r="BB11" s="141" t="s">
        <v>108</v>
      </c>
      <c r="BC11" s="141" t="s">
        <v>1344</v>
      </c>
      <c r="BD11" s="141" t="s">
        <v>84</v>
      </c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41" t="s">
        <v>144</v>
      </c>
      <c r="BA12" s="141" t="s">
        <v>145</v>
      </c>
      <c r="BB12" s="141" t="s">
        <v>146</v>
      </c>
      <c r="BC12" s="141" t="s">
        <v>1345</v>
      </c>
      <c r="BD12" s="141" t="s">
        <v>84</v>
      </c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21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41" t="s">
        <v>148</v>
      </c>
      <c r="BA13" s="141" t="s">
        <v>149</v>
      </c>
      <c r="BB13" s="141" t="s">
        <v>146</v>
      </c>
      <c r="BC13" s="141" t="s">
        <v>1346</v>
      </c>
      <c r="BD13" s="141" t="s">
        <v>84</v>
      </c>
    </row>
    <row r="14" s="2" customFormat="1" ht="12" customHeight="1">
      <c r="A14" s="41"/>
      <c r="B14" s="47"/>
      <c r="C14" s="41"/>
      <c r="D14" s="146" t="s">
        <v>22</v>
      </c>
      <c r="E14" s="41"/>
      <c r="F14" s="136" t="s">
        <v>23</v>
      </c>
      <c r="G14" s="41"/>
      <c r="H14" s="41"/>
      <c r="I14" s="146" t="s">
        <v>24</v>
      </c>
      <c r="J14" s="150" t="str">
        <f>'Rekapitulace stavby'!AN8</f>
        <v>11. 3. 2024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41" t="s">
        <v>95</v>
      </c>
      <c r="BA14" s="141" t="s">
        <v>96</v>
      </c>
      <c r="BB14" s="141" t="s">
        <v>108</v>
      </c>
      <c r="BC14" s="141" t="s">
        <v>1347</v>
      </c>
      <c r="BD14" s="141" t="s">
        <v>84</v>
      </c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41" t="s">
        <v>1348</v>
      </c>
      <c r="BA15" s="141" t="s">
        <v>1349</v>
      </c>
      <c r="BB15" s="141" t="s">
        <v>108</v>
      </c>
      <c r="BC15" s="141" t="s">
        <v>1350</v>
      </c>
      <c r="BD15" s="141" t="s">
        <v>84</v>
      </c>
    </row>
    <row r="16" s="2" customFormat="1" ht="12" customHeight="1">
      <c r="A16" s="41"/>
      <c r="B16" s="47"/>
      <c r="C16" s="41"/>
      <c r="D16" s="146" t="s">
        <v>26</v>
      </c>
      <c r="E16" s="41"/>
      <c r="F16" s="41"/>
      <c r="G16" s="41"/>
      <c r="H16" s="41"/>
      <c r="I16" s="146" t="s">
        <v>27</v>
      </c>
      <c r="J16" s="136" t="s">
        <v>21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41" t="s">
        <v>1351</v>
      </c>
      <c r="BA16" s="141" t="s">
        <v>1352</v>
      </c>
      <c r="BB16" s="141" t="s">
        <v>108</v>
      </c>
      <c r="BC16" s="141" t="s">
        <v>1353</v>
      </c>
      <c r="BD16" s="141" t="s">
        <v>84</v>
      </c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21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41" t="s">
        <v>1354</v>
      </c>
      <c r="BA17" s="141" t="s">
        <v>1355</v>
      </c>
      <c r="BB17" s="141" t="s">
        <v>108</v>
      </c>
      <c r="BC17" s="141" t="s">
        <v>1356</v>
      </c>
      <c r="BD17" s="141" t="s">
        <v>84</v>
      </c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41" t="s">
        <v>1357</v>
      </c>
      <c r="BA18" s="141" t="s">
        <v>1358</v>
      </c>
      <c r="BB18" s="141" t="s">
        <v>108</v>
      </c>
      <c r="BC18" s="141" t="s">
        <v>1359</v>
      </c>
      <c r="BD18" s="141" t="s">
        <v>84</v>
      </c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27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41" t="s">
        <v>1360</v>
      </c>
      <c r="BA19" s="141" t="s">
        <v>1361</v>
      </c>
      <c r="BB19" s="141" t="s">
        <v>108</v>
      </c>
      <c r="BC19" s="141" t="s">
        <v>1362</v>
      </c>
      <c r="BD19" s="141" t="s">
        <v>84</v>
      </c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41" t="s">
        <v>1363</v>
      </c>
      <c r="BA20" s="141" t="s">
        <v>1364</v>
      </c>
      <c r="BB20" s="141" t="s">
        <v>108</v>
      </c>
      <c r="BC20" s="141" t="s">
        <v>1365</v>
      </c>
      <c r="BD20" s="141" t="s">
        <v>84</v>
      </c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141" t="s">
        <v>1366</v>
      </c>
      <c r="BA21" s="141" t="s">
        <v>165</v>
      </c>
      <c r="BB21" s="141" t="s">
        <v>108</v>
      </c>
      <c r="BC21" s="141" t="s">
        <v>1367</v>
      </c>
      <c r="BD21" s="141" t="s">
        <v>84</v>
      </c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27</v>
      </c>
      <c r="J22" s="136" t="s">
        <v>33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141" t="s">
        <v>170</v>
      </c>
      <c r="BA22" s="141" t="s">
        <v>171</v>
      </c>
      <c r="BB22" s="141" t="s">
        <v>146</v>
      </c>
      <c r="BC22" s="141" t="s">
        <v>1368</v>
      </c>
      <c r="BD22" s="141" t="s">
        <v>84</v>
      </c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21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141" t="s">
        <v>176</v>
      </c>
      <c r="BA23" s="141" t="s">
        <v>177</v>
      </c>
      <c r="BB23" s="141" t="s">
        <v>146</v>
      </c>
      <c r="BC23" s="141" t="s">
        <v>1369</v>
      </c>
      <c r="BD23" s="141" t="s">
        <v>84</v>
      </c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141" t="s">
        <v>179</v>
      </c>
      <c r="BA24" s="141" t="s">
        <v>180</v>
      </c>
      <c r="BB24" s="141" t="s">
        <v>108</v>
      </c>
      <c r="BC24" s="141" t="s">
        <v>1370</v>
      </c>
      <c r="BD24" s="141" t="s">
        <v>84</v>
      </c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27</v>
      </c>
      <c r="J25" s="136" t="s">
        <v>21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21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21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ROUND((SUM(BE99:BE553)),  2)</f>
        <v>0</v>
      </c>
      <c r="G35" s="41"/>
      <c r="H35" s="41"/>
      <c r="I35" s="161">
        <v>0.20999999999999999</v>
      </c>
      <c r="J35" s="160">
        <f>ROUND(((SUM(BE99:BE553))*I35),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ROUND((SUM(BF99:BF553)),  2)</f>
        <v>0</v>
      </c>
      <c r="G36" s="41"/>
      <c r="H36" s="41"/>
      <c r="I36" s="161">
        <v>0.14999999999999999</v>
      </c>
      <c r="J36" s="160">
        <f>ROUND(((SUM(BF99:BF553))*I36),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ROUND((SUM(BG99:BG553)),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ROUND((SUM(BH99:BH553)),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ROUND((SUM(BI99:BI553)),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182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teras MŠ Terronská, Terronská 20/200, Praha 6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1340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1018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T3.1 - Stavební část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>Terronská 20/200, Praha 6</v>
      </c>
      <c r="G56" s="43"/>
      <c r="H56" s="43"/>
      <c r="I56" s="35" t="s">
        <v>24</v>
      </c>
      <c r="J56" s="75" t="str">
        <f>IF(J14="","",J14)</f>
        <v>11. 3. 2024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26</v>
      </c>
      <c r="D58" s="43"/>
      <c r="E58" s="43"/>
      <c r="F58" s="30" t="str">
        <f>E17</f>
        <v>ÚMČ Praha 6 - Odbor školství a kultury</v>
      </c>
      <c r="G58" s="43"/>
      <c r="H58" s="43"/>
      <c r="I58" s="35" t="s">
        <v>32</v>
      </c>
      <c r="J58" s="39" t="str">
        <f>E23</f>
        <v>AVEK s.r.o., Prosecká 683/115, 190 00 Praha 9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Tomáš Vašek, Sněhurčina 710, 460 15 Liberec 15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183</v>
      </c>
      <c r="D61" s="175"/>
      <c r="E61" s="175"/>
      <c r="F61" s="175"/>
      <c r="G61" s="175"/>
      <c r="H61" s="175"/>
      <c r="I61" s="175"/>
      <c r="J61" s="176" t="s">
        <v>184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185</v>
      </c>
    </row>
    <row r="64" s="9" customFormat="1" ht="24.96" customHeight="1">
      <c r="A64" s="9"/>
      <c r="B64" s="178"/>
      <c r="C64" s="179"/>
      <c r="D64" s="180" t="s">
        <v>186</v>
      </c>
      <c r="E64" s="181"/>
      <c r="F64" s="181"/>
      <c r="G64" s="181"/>
      <c r="H64" s="181"/>
      <c r="I64" s="181"/>
      <c r="J64" s="182">
        <f>J100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187</v>
      </c>
      <c r="E65" s="186"/>
      <c r="F65" s="186"/>
      <c r="G65" s="186"/>
      <c r="H65" s="186"/>
      <c r="I65" s="186"/>
      <c r="J65" s="187">
        <f>J101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188</v>
      </c>
      <c r="E66" s="186"/>
      <c r="F66" s="186"/>
      <c r="G66" s="186"/>
      <c r="H66" s="186"/>
      <c r="I66" s="186"/>
      <c r="J66" s="187">
        <f>J169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189</v>
      </c>
      <c r="E67" s="186"/>
      <c r="F67" s="186"/>
      <c r="G67" s="186"/>
      <c r="H67" s="186"/>
      <c r="I67" s="186"/>
      <c r="J67" s="187">
        <f>J179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190</v>
      </c>
      <c r="E68" s="186"/>
      <c r="F68" s="186"/>
      <c r="G68" s="186"/>
      <c r="H68" s="186"/>
      <c r="I68" s="186"/>
      <c r="J68" s="187">
        <f>J186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191</v>
      </c>
      <c r="E69" s="186"/>
      <c r="F69" s="186"/>
      <c r="G69" s="186"/>
      <c r="H69" s="186"/>
      <c r="I69" s="186"/>
      <c r="J69" s="187">
        <f>J273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192</v>
      </c>
      <c r="E70" s="186"/>
      <c r="F70" s="186"/>
      <c r="G70" s="186"/>
      <c r="H70" s="186"/>
      <c r="I70" s="186"/>
      <c r="J70" s="187">
        <f>J285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193</v>
      </c>
      <c r="E71" s="186"/>
      <c r="F71" s="186"/>
      <c r="G71" s="186"/>
      <c r="H71" s="186"/>
      <c r="I71" s="186"/>
      <c r="J71" s="187">
        <f>J366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194</v>
      </c>
      <c r="E72" s="186"/>
      <c r="F72" s="186"/>
      <c r="G72" s="186"/>
      <c r="H72" s="186"/>
      <c r="I72" s="186"/>
      <c r="J72" s="187">
        <f>J389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195</v>
      </c>
      <c r="E73" s="181"/>
      <c r="F73" s="181"/>
      <c r="G73" s="181"/>
      <c r="H73" s="181"/>
      <c r="I73" s="181"/>
      <c r="J73" s="182">
        <f>J392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8"/>
      <c r="D74" s="185" t="s">
        <v>196</v>
      </c>
      <c r="E74" s="186"/>
      <c r="F74" s="186"/>
      <c r="G74" s="186"/>
      <c r="H74" s="186"/>
      <c r="I74" s="186"/>
      <c r="J74" s="187">
        <f>J393</f>
        <v>0</v>
      </c>
      <c r="K74" s="128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8"/>
      <c r="D75" s="185" t="s">
        <v>197</v>
      </c>
      <c r="E75" s="186"/>
      <c r="F75" s="186"/>
      <c r="G75" s="186"/>
      <c r="H75" s="186"/>
      <c r="I75" s="186"/>
      <c r="J75" s="187">
        <f>J500</f>
        <v>0</v>
      </c>
      <c r="K75" s="128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8"/>
      <c r="D76" s="185" t="s">
        <v>198</v>
      </c>
      <c r="E76" s="186"/>
      <c r="F76" s="186"/>
      <c r="G76" s="186"/>
      <c r="H76" s="186"/>
      <c r="I76" s="186"/>
      <c r="J76" s="187">
        <f>J524</f>
        <v>0</v>
      </c>
      <c r="K76" s="128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8"/>
      <c r="D77" s="185" t="s">
        <v>199</v>
      </c>
      <c r="E77" s="186"/>
      <c r="F77" s="186"/>
      <c r="G77" s="186"/>
      <c r="H77" s="186"/>
      <c r="I77" s="186"/>
      <c r="J77" s="187">
        <f>J530</f>
        <v>0</v>
      </c>
      <c r="K77" s="128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200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173" t="str">
        <f>E7</f>
        <v>Rekonstrukce teras MŠ Terronská, Terronská 20/200, Praha 6</v>
      </c>
      <c r="F87" s="35"/>
      <c r="G87" s="35"/>
      <c r="H87" s="35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" customFormat="1" ht="12" customHeight="1">
      <c r="B88" s="24"/>
      <c r="C88" s="35" t="s">
        <v>127</v>
      </c>
      <c r="D88" s="25"/>
      <c r="E88" s="25"/>
      <c r="F88" s="25"/>
      <c r="G88" s="25"/>
      <c r="H88" s="25"/>
      <c r="I88" s="25"/>
      <c r="J88" s="25"/>
      <c r="K88" s="25"/>
      <c r="L88" s="23"/>
    </row>
    <row r="89" s="2" customFormat="1" ht="16.5" customHeight="1">
      <c r="A89" s="41"/>
      <c r="B89" s="42"/>
      <c r="C89" s="43"/>
      <c r="D89" s="43"/>
      <c r="E89" s="173" t="s">
        <v>1340</v>
      </c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1018</v>
      </c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E11</f>
        <v>T3.1 - Stavební část</v>
      </c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22</v>
      </c>
      <c r="D93" s="43"/>
      <c r="E93" s="43"/>
      <c r="F93" s="30" t="str">
        <f>F14</f>
        <v>Terronská 20/200, Praha 6</v>
      </c>
      <c r="G93" s="43"/>
      <c r="H93" s="43"/>
      <c r="I93" s="35" t="s">
        <v>24</v>
      </c>
      <c r="J93" s="75" t="str">
        <f>IF(J14="","",J14)</f>
        <v>11. 3. 2024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40.05" customHeight="1">
      <c r="A95" s="41"/>
      <c r="B95" s="42"/>
      <c r="C95" s="35" t="s">
        <v>26</v>
      </c>
      <c r="D95" s="43"/>
      <c r="E95" s="43"/>
      <c r="F95" s="30" t="str">
        <f>E17</f>
        <v>ÚMČ Praha 6 - Odbor školství a kultury</v>
      </c>
      <c r="G95" s="43"/>
      <c r="H95" s="43"/>
      <c r="I95" s="35" t="s">
        <v>32</v>
      </c>
      <c r="J95" s="39" t="str">
        <f>E23</f>
        <v>AVEK s.r.o., Prosecká 683/115, 190 00 Praha 9</v>
      </c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40.05" customHeight="1">
      <c r="A96" s="41"/>
      <c r="B96" s="42"/>
      <c r="C96" s="35" t="s">
        <v>30</v>
      </c>
      <c r="D96" s="43"/>
      <c r="E96" s="43"/>
      <c r="F96" s="30" t="str">
        <f>IF(E20="","",E20)</f>
        <v>Vyplň údaj</v>
      </c>
      <c r="G96" s="43"/>
      <c r="H96" s="43"/>
      <c r="I96" s="35" t="s">
        <v>36</v>
      </c>
      <c r="J96" s="39" t="str">
        <f>E26</f>
        <v>Tomáš Vašek, Sněhurčina 710, 460 15 Liberec 15</v>
      </c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89"/>
      <c r="B98" s="190"/>
      <c r="C98" s="191" t="s">
        <v>201</v>
      </c>
      <c r="D98" s="192" t="s">
        <v>59</v>
      </c>
      <c r="E98" s="192" t="s">
        <v>55</v>
      </c>
      <c r="F98" s="192" t="s">
        <v>56</v>
      </c>
      <c r="G98" s="192" t="s">
        <v>202</v>
      </c>
      <c r="H98" s="192" t="s">
        <v>203</v>
      </c>
      <c r="I98" s="192" t="s">
        <v>204</v>
      </c>
      <c r="J98" s="192" t="s">
        <v>184</v>
      </c>
      <c r="K98" s="193" t="s">
        <v>205</v>
      </c>
      <c r="L98" s="194"/>
      <c r="M98" s="95" t="s">
        <v>21</v>
      </c>
      <c r="N98" s="96" t="s">
        <v>44</v>
      </c>
      <c r="O98" s="96" t="s">
        <v>206</v>
      </c>
      <c r="P98" s="96" t="s">
        <v>207</v>
      </c>
      <c r="Q98" s="96" t="s">
        <v>208</v>
      </c>
      <c r="R98" s="96" t="s">
        <v>209</v>
      </c>
      <c r="S98" s="96" t="s">
        <v>210</v>
      </c>
      <c r="T98" s="97" t="s">
        <v>211</v>
      </c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</row>
    <row r="99" s="2" customFormat="1" ht="22.8" customHeight="1">
      <c r="A99" s="41"/>
      <c r="B99" s="42"/>
      <c r="C99" s="102" t="s">
        <v>212</v>
      </c>
      <c r="D99" s="43"/>
      <c r="E99" s="43"/>
      <c r="F99" s="43"/>
      <c r="G99" s="43"/>
      <c r="H99" s="43"/>
      <c r="I99" s="43"/>
      <c r="J99" s="195">
        <f>BK99</f>
        <v>0</v>
      </c>
      <c r="K99" s="43"/>
      <c r="L99" s="47"/>
      <c r="M99" s="98"/>
      <c r="N99" s="196"/>
      <c r="O99" s="99"/>
      <c r="P99" s="197">
        <f>P100+P392</f>
        <v>0</v>
      </c>
      <c r="Q99" s="99"/>
      <c r="R99" s="197">
        <f>R100+R392</f>
        <v>9.8873394899999987</v>
      </c>
      <c r="S99" s="99"/>
      <c r="T99" s="198">
        <f>T100+T392</f>
        <v>15.422426120000001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73</v>
      </c>
      <c r="AU99" s="20" t="s">
        <v>185</v>
      </c>
      <c r="BK99" s="199">
        <f>BK100+BK392</f>
        <v>0</v>
      </c>
    </row>
    <row r="100" s="12" customFormat="1" ht="25.92" customHeight="1">
      <c r="A100" s="12"/>
      <c r="B100" s="200"/>
      <c r="C100" s="201"/>
      <c r="D100" s="202" t="s">
        <v>73</v>
      </c>
      <c r="E100" s="203" t="s">
        <v>213</v>
      </c>
      <c r="F100" s="203" t="s">
        <v>214</v>
      </c>
      <c r="G100" s="201"/>
      <c r="H100" s="201"/>
      <c r="I100" s="204"/>
      <c r="J100" s="205">
        <f>BK100</f>
        <v>0</v>
      </c>
      <c r="K100" s="201"/>
      <c r="L100" s="206"/>
      <c r="M100" s="207"/>
      <c r="N100" s="208"/>
      <c r="O100" s="208"/>
      <c r="P100" s="209">
        <f>P101+P169+P179+P186+P273+P285+P366+P389</f>
        <v>0</v>
      </c>
      <c r="Q100" s="208"/>
      <c r="R100" s="209">
        <f>R101+R169+R179+R186+R273+R285+R366+R389</f>
        <v>7.9657577699999997</v>
      </c>
      <c r="S100" s="208"/>
      <c r="T100" s="210">
        <f>T101+T169+T179+T186+T273+T285+T366+T389</f>
        <v>14.0400358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82</v>
      </c>
      <c r="AT100" s="212" t="s">
        <v>73</v>
      </c>
      <c r="AU100" s="212" t="s">
        <v>74</v>
      </c>
      <c r="AY100" s="211" t="s">
        <v>215</v>
      </c>
      <c r="BK100" s="213">
        <f>BK101+BK169+BK179+BK186+BK273+BK285+BK366+BK389</f>
        <v>0</v>
      </c>
    </row>
    <row r="101" s="12" customFormat="1" ht="22.8" customHeight="1">
      <c r="A101" s="12"/>
      <c r="B101" s="200"/>
      <c r="C101" s="201"/>
      <c r="D101" s="202" t="s">
        <v>73</v>
      </c>
      <c r="E101" s="214" t="s">
        <v>82</v>
      </c>
      <c r="F101" s="214" t="s">
        <v>216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SUM(P102:P168)</f>
        <v>0</v>
      </c>
      <c r="Q101" s="208"/>
      <c r="R101" s="209">
        <f>SUM(R102:R168)</f>
        <v>0.000415</v>
      </c>
      <c r="S101" s="208"/>
      <c r="T101" s="210">
        <f>SUM(T102:T168)</f>
        <v>1.0951199999999999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82</v>
      </c>
      <c r="AT101" s="212" t="s">
        <v>73</v>
      </c>
      <c r="AU101" s="212" t="s">
        <v>82</v>
      </c>
      <c r="AY101" s="211" t="s">
        <v>215</v>
      </c>
      <c r="BK101" s="213">
        <f>SUM(BK102:BK168)</f>
        <v>0</v>
      </c>
    </row>
    <row r="102" s="2" customFormat="1" ht="66.75" customHeight="1">
      <c r="A102" s="41"/>
      <c r="B102" s="42"/>
      <c r="C102" s="216" t="s">
        <v>82</v>
      </c>
      <c r="D102" s="216" t="s">
        <v>217</v>
      </c>
      <c r="E102" s="217" t="s">
        <v>218</v>
      </c>
      <c r="F102" s="218" t="s">
        <v>219</v>
      </c>
      <c r="G102" s="219" t="s">
        <v>108</v>
      </c>
      <c r="H102" s="220">
        <v>4.2119999999999997</v>
      </c>
      <c r="I102" s="221"/>
      <c r="J102" s="222">
        <f>ROUND(I102*H102,2)</f>
        <v>0</v>
      </c>
      <c r="K102" s="218" t="s">
        <v>220</v>
      </c>
      <c r="L102" s="47"/>
      <c r="M102" s="223" t="s">
        <v>21</v>
      </c>
      <c r="N102" s="224" t="s">
        <v>45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0.26000000000000001</v>
      </c>
      <c r="T102" s="226">
        <f>S102*H102</f>
        <v>1.0951199999999999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221</v>
      </c>
      <c r="AT102" s="227" t="s">
        <v>217</v>
      </c>
      <c r="AU102" s="227" t="s">
        <v>84</v>
      </c>
      <c r="AY102" s="20" t="s">
        <v>215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82</v>
      </c>
      <c r="BK102" s="228">
        <f>ROUND(I102*H102,2)</f>
        <v>0</v>
      </c>
      <c r="BL102" s="20" t="s">
        <v>221</v>
      </c>
      <c r="BM102" s="227" t="s">
        <v>1371</v>
      </c>
    </row>
    <row r="103" s="2" customFormat="1">
      <c r="A103" s="41"/>
      <c r="B103" s="42"/>
      <c r="C103" s="43"/>
      <c r="D103" s="229" t="s">
        <v>223</v>
      </c>
      <c r="E103" s="43"/>
      <c r="F103" s="230" t="s">
        <v>224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223</v>
      </c>
      <c r="AU103" s="20" t="s">
        <v>84</v>
      </c>
    </row>
    <row r="104" s="13" customFormat="1">
      <c r="A104" s="13"/>
      <c r="B104" s="234"/>
      <c r="C104" s="235"/>
      <c r="D104" s="236" t="s">
        <v>173</v>
      </c>
      <c r="E104" s="237" t="s">
        <v>21</v>
      </c>
      <c r="F104" s="238" t="s">
        <v>1372</v>
      </c>
      <c r="G104" s="235"/>
      <c r="H104" s="239">
        <v>4.2119999999999997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173</v>
      </c>
      <c r="AU104" s="245" t="s">
        <v>84</v>
      </c>
      <c r="AV104" s="13" t="s">
        <v>84</v>
      </c>
      <c r="AW104" s="13" t="s">
        <v>35</v>
      </c>
      <c r="AX104" s="13" t="s">
        <v>74</v>
      </c>
      <c r="AY104" s="245" t="s">
        <v>215</v>
      </c>
    </row>
    <row r="105" s="14" customFormat="1">
      <c r="A105" s="14"/>
      <c r="B105" s="246"/>
      <c r="C105" s="247"/>
      <c r="D105" s="236" t="s">
        <v>173</v>
      </c>
      <c r="E105" s="248" t="s">
        <v>179</v>
      </c>
      <c r="F105" s="249" t="s">
        <v>226</v>
      </c>
      <c r="G105" s="247"/>
      <c r="H105" s="250">
        <v>4.2119999999999997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173</v>
      </c>
      <c r="AU105" s="256" t="s">
        <v>84</v>
      </c>
      <c r="AV105" s="14" t="s">
        <v>120</v>
      </c>
      <c r="AW105" s="14" t="s">
        <v>35</v>
      </c>
      <c r="AX105" s="14" t="s">
        <v>74</v>
      </c>
      <c r="AY105" s="256" t="s">
        <v>215</v>
      </c>
    </row>
    <row r="106" s="15" customFormat="1">
      <c r="A106" s="15"/>
      <c r="B106" s="257"/>
      <c r="C106" s="258"/>
      <c r="D106" s="236" t="s">
        <v>173</v>
      </c>
      <c r="E106" s="259" t="s">
        <v>21</v>
      </c>
      <c r="F106" s="260" t="s">
        <v>227</v>
      </c>
      <c r="G106" s="258"/>
      <c r="H106" s="261">
        <v>4.2119999999999997</v>
      </c>
      <c r="I106" s="262"/>
      <c r="J106" s="258"/>
      <c r="K106" s="258"/>
      <c r="L106" s="263"/>
      <c r="M106" s="264"/>
      <c r="N106" s="265"/>
      <c r="O106" s="265"/>
      <c r="P106" s="265"/>
      <c r="Q106" s="265"/>
      <c r="R106" s="265"/>
      <c r="S106" s="265"/>
      <c r="T106" s="26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7" t="s">
        <v>173</v>
      </c>
      <c r="AU106" s="267" t="s">
        <v>84</v>
      </c>
      <c r="AV106" s="15" t="s">
        <v>221</v>
      </c>
      <c r="AW106" s="15" t="s">
        <v>35</v>
      </c>
      <c r="AX106" s="15" t="s">
        <v>82</v>
      </c>
      <c r="AY106" s="267" t="s">
        <v>215</v>
      </c>
    </row>
    <row r="107" s="2" customFormat="1" ht="44.25" customHeight="1">
      <c r="A107" s="41"/>
      <c r="B107" s="42"/>
      <c r="C107" s="216" t="s">
        <v>84</v>
      </c>
      <c r="D107" s="216" t="s">
        <v>217</v>
      </c>
      <c r="E107" s="217" t="s">
        <v>228</v>
      </c>
      <c r="F107" s="218" t="s">
        <v>229</v>
      </c>
      <c r="G107" s="219" t="s">
        <v>146</v>
      </c>
      <c r="H107" s="220">
        <v>5.2969999999999997</v>
      </c>
      <c r="I107" s="221"/>
      <c r="J107" s="222">
        <f>ROUND(I107*H107,2)</f>
        <v>0</v>
      </c>
      <c r="K107" s="218" t="s">
        <v>220</v>
      </c>
      <c r="L107" s="47"/>
      <c r="M107" s="223" t="s">
        <v>21</v>
      </c>
      <c r="N107" s="224" t="s">
        <v>45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221</v>
      </c>
      <c r="AT107" s="227" t="s">
        <v>217</v>
      </c>
      <c r="AU107" s="227" t="s">
        <v>84</v>
      </c>
      <c r="AY107" s="20" t="s">
        <v>215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82</v>
      </c>
      <c r="BK107" s="228">
        <f>ROUND(I107*H107,2)</f>
        <v>0</v>
      </c>
      <c r="BL107" s="20" t="s">
        <v>221</v>
      </c>
      <c r="BM107" s="227" t="s">
        <v>1373</v>
      </c>
    </row>
    <row r="108" s="2" customFormat="1">
      <c r="A108" s="41"/>
      <c r="B108" s="42"/>
      <c r="C108" s="43"/>
      <c r="D108" s="229" t="s">
        <v>223</v>
      </c>
      <c r="E108" s="43"/>
      <c r="F108" s="230" t="s">
        <v>231</v>
      </c>
      <c r="G108" s="43"/>
      <c r="H108" s="43"/>
      <c r="I108" s="231"/>
      <c r="J108" s="43"/>
      <c r="K108" s="43"/>
      <c r="L108" s="47"/>
      <c r="M108" s="232"/>
      <c r="N108" s="23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223</v>
      </c>
      <c r="AU108" s="20" t="s">
        <v>84</v>
      </c>
    </row>
    <row r="109" s="16" customFormat="1">
      <c r="A109" s="16"/>
      <c r="B109" s="268"/>
      <c r="C109" s="269"/>
      <c r="D109" s="236" t="s">
        <v>173</v>
      </c>
      <c r="E109" s="270" t="s">
        <v>21</v>
      </c>
      <c r="F109" s="271" t="s">
        <v>232</v>
      </c>
      <c r="G109" s="269"/>
      <c r="H109" s="270" t="s">
        <v>21</v>
      </c>
      <c r="I109" s="272"/>
      <c r="J109" s="269"/>
      <c r="K109" s="269"/>
      <c r="L109" s="273"/>
      <c r="M109" s="274"/>
      <c r="N109" s="275"/>
      <c r="O109" s="275"/>
      <c r="P109" s="275"/>
      <c r="Q109" s="275"/>
      <c r="R109" s="275"/>
      <c r="S109" s="275"/>
      <c r="T109" s="27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77" t="s">
        <v>173</v>
      </c>
      <c r="AU109" s="277" t="s">
        <v>84</v>
      </c>
      <c r="AV109" s="16" t="s">
        <v>82</v>
      </c>
      <c r="AW109" s="16" t="s">
        <v>35</v>
      </c>
      <c r="AX109" s="16" t="s">
        <v>74</v>
      </c>
      <c r="AY109" s="277" t="s">
        <v>215</v>
      </c>
    </row>
    <row r="110" s="13" customFormat="1">
      <c r="A110" s="13"/>
      <c r="B110" s="234"/>
      <c r="C110" s="235"/>
      <c r="D110" s="236" t="s">
        <v>173</v>
      </c>
      <c r="E110" s="237" t="s">
        <v>21</v>
      </c>
      <c r="F110" s="238" t="s">
        <v>1374</v>
      </c>
      <c r="G110" s="235"/>
      <c r="H110" s="239">
        <v>4.5</v>
      </c>
      <c r="I110" s="240"/>
      <c r="J110" s="235"/>
      <c r="K110" s="235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173</v>
      </c>
      <c r="AU110" s="245" t="s">
        <v>84</v>
      </c>
      <c r="AV110" s="13" t="s">
        <v>84</v>
      </c>
      <c r="AW110" s="13" t="s">
        <v>35</v>
      </c>
      <c r="AX110" s="13" t="s">
        <v>74</v>
      </c>
      <c r="AY110" s="245" t="s">
        <v>215</v>
      </c>
    </row>
    <row r="111" s="13" customFormat="1">
      <c r="A111" s="13"/>
      <c r="B111" s="234"/>
      <c r="C111" s="235"/>
      <c r="D111" s="236" t="s">
        <v>173</v>
      </c>
      <c r="E111" s="237" t="s">
        <v>21</v>
      </c>
      <c r="F111" s="238" t="s">
        <v>1375</v>
      </c>
      <c r="G111" s="235"/>
      <c r="H111" s="239">
        <v>1.05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173</v>
      </c>
      <c r="AU111" s="245" t="s">
        <v>84</v>
      </c>
      <c r="AV111" s="13" t="s">
        <v>84</v>
      </c>
      <c r="AW111" s="13" t="s">
        <v>35</v>
      </c>
      <c r="AX111" s="13" t="s">
        <v>74</v>
      </c>
      <c r="AY111" s="245" t="s">
        <v>215</v>
      </c>
    </row>
    <row r="112" s="13" customFormat="1">
      <c r="A112" s="13"/>
      <c r="B112" s="234"/>
      <c r="C112" s="235"/>
      <c r="D112" s="236" t="s">
        <v>173</v>
      </c>
      <c r="E112" s="237" t="s">
        <v>21</v>
      </c>
      <c r="F112" s="238" t="s">
        <v>1376</v>
      </c>
      <c r="G112" s="235"/>
      <c r="H112" s="239">
        <v>-0.253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173</v>
      </c>
      <c r="AU112" s="245" t="s">
        <v>84</v>
      </c>
      <c r="AV112" s="13" t="s">
        <v>84</v>
      </c>
      <c r="AW112" s="13" t="s">
        <v>35</v>
      </c>
      <c r="AX112" s="13" t="s">
        <v>74</v>
      </c>
      <c r="AY112" s="245" t="s">
        <v>215</v>
      </c>
    </row>
    <row r="113" s="14" customFormat="1">
      <c r="A113" s="14"/>
      <c r="B113" s="246"/>
      <c r="C113" s="247"/>
      <c r="D113" s="236" t="s">
        <v>173</v>
      </c>
      <c r="E113" s="248" t="s">
        <v>148</v>
      </c>
      <c r="F113" s="249" t="s">
        <v>226</v>
      </c>
      <c r="G113" s="247"/>
      <c r="H113" s="250">
        <v>5.2969999999999997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173</v>
      </c>
      <c r="AU113" s="256" t="s">
        <v>84</v>
      </c>
      <c r="AV113" s="14" t="s">
        <v>120</v>
      </c>
      <c r="AW113" s="14" t="s">
        <v>35</v>
      </c>
      <c r="AX113" s="14" t="s">
        <v>74</v>
      </c>
      <c r="AY113" s="256" t="s">
        <v>215</v>
      </c>
    </row>
    <row r="114" s="15" customFormat="1">
      <c r="A114" s="15"/>
      <c r="B114" s="257"/>
      <c r="C114" s="258"/>
      <c r="D114" s="236" t="s">
        <v>173</v>
      </c>
      <c r="E114" s="259" t="s">
        <v>21</v>
      </c>
      <c r="F114" s="260" t="s">
        <v>227</v>
      </c>
      <c r="G114" s="258"/>
      <c r="H114" s="261">
        <v>5.2969999999999997</v>
      </c>
      <c r="I114" s="262"/>
      <c r="J114" s="258"/>
      <c r="K114" s="258"/>
      <c r="L114" s="263"/>
      <c r="M114" s="264"/>
      <c r="N114" s="265"/>
      <c r="O114" s="265"/>
      <c r="P114" s="265"/>
      <c r="Q114" s="265"/>
      <c r="R114" s="265"/>
      <c r="S114" s="265"/>
      <c r="T114" s="26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7" t="s">
        <v>173</v>
      </c>
      <c r="AU114" s="267" t="s">
        <v>84</v>
      </c>
      <c r="AV114" s="15" t="s">
        <v>221</v>
      </c>
      <c r="AW114" s="15" t="s">
        <v>35</v>
      </c>
      <c r="AX114" s="15" t="s">
        <v>82</v>
      </c>
      <c r="AY114" s="267" t="s">
        <v>215</v>
      </c>
    </row>
    <row r="115" s="2" customFormat="1" ht="44.25" customHeight="1">
      <c r="A115" s="41"/>
      <c r="B115" s="42"/>
      <c r="C115" s="216" t="s">
        <v>120</v>
      </c>
      <c r="D115" s="216" t="s">
        <v>217</v>
      </c>
      <c r="E115" s="217" t="s">
        <v>236</v>
      </c>
      <c r="F115" s="218" t="s">
        <v>237</v>
      </c>
      <c r="G115" s="219" t="s">
        <v>146</v>
      </c>
      <c r="H115" s="220">
        <v>9.5999999999999996</v>
      </c>
      <c r="I115" s="221"/>
      <c r="J115" s="222">
        <f>ROUND(I115*H115,2)</f>
        <v>0</v>
      </c>
      <c r="K115" s="218" t="s">
        <v>220</v>
      </c>
      <c r="L115" s="47"/>
      <c r="M115" s="223" t="s">
        <v>21</v>
      </c>
      <c r="N115" s="224" t="s">
        <v>45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221</v>
      </c>
      <c r="AT115" s="227" t="s">
        <v>217</v>
      </c>
      <c r="AU115" s="227" t="s">
        <v>84</v>
      </c>
      <c r="AY115" s="20" t="s">
        <v>215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82</v>
      </c>
      <c r="BK115" s="228">
        <f>ROUND(I115*H115,2)</f>
        <v>0</v>
      </c>
      <c r="BL115" s="20" t="s">
        <v>221</v>
      </c>
      <c r="BM115" s="227" t="s">
        <v>1377</v>
      </c>
    </row>
    <row r="116" s="2" customFormat="1">
      <c r="A116" s="41"/>
      <c r="B116" s="42"/>
      <c r="C116" s="43"/>
      <c r="D116" s="229" t="s">
        <v>223</v>
      </c>
      <c r="E116" s="43"/>
      <c r="F116" s="230" t="s">
        <v>239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223</v>
      </c>
      <c r="AU116" s="20" t="s">
        <v>84</v>
      </c>
    </row>
    <row r="117" s="16" customFormat="1">
      <c r="A117" s="16"/>
      <c r="B117" s="268"/>
      <c r="C117" s="269"/>
      <c r="D117" s="236" t="s">
        <v>173</v>
      </c>
      <c r="E117" s="270" t="s">
        <v>21</v>
      </c>
      <c r="F117" s="271" t="s">
        <v>240</v>
      </c>
      <c r="G117" s="269"/>
      <c r="H117" s="270" t="s">
        <v>21</v>
      </c>
      <c r="I117" s="272"/>
      <c r="J117" s="269"/>
      <c r="K117" s="269"/>
      <c r="L117" s="273"/>
      <c r="M117" s="274"/>
      <c r="N117" s="275"/>
      <c r="O117" s="275"/>
      <c r="P117" s="275"/>
      <c r="Q117" s="275"/>
      <c r="R117" s="275"/>
      <c r="S117" s="275"/>
      <c r="T117" s="27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77" t="s">
        <v>173</v>
      </c>
      <c r="AU117" s="277" t="s">
        <v>84</v>
      </c>
      <c r="AV117" s="16" t="s">
        <v>82</v>
      </c>
      <c r="AW117" s="16" t="s">
        <v>35</v>
      </c>
      <c r="AX117" s="16" t="s">
        <v>74</v>
      </c>
      <c r="AY117" s="277" t="s">
        <v>215</v>
      </c>
    </row>
    <row r="118" s="13" customFormat="1">
      <c r="A118" s="13"/>
      <c r="B118" s="234"/>
      <c r="C118" s="235"/>
      <c r="D118" s="236" t="s">
        <v>173</v>
      </c>
      <c r="E118" s="237" t="s">
        <v>21</v>
      </c>
      <c r="F118" s="238" t="s">
        <v>1378</v>
      </c>
      <c r="G118" s="235"/>
      <c r="H118" s="239">
        <v>9.5999999999999996</v>
      </c>
      <c r="I118" s="240"/>
      <c r="J118" s="235"/>
      <c r="K118" s="235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173</v>
      </c>
      <c r="AU118" s="245" t="s">
        <v>84</v>
      </c>
      <c r="AV118" s="13" t="s">
        <v>84</v>
      </c>
      <c r="AW118" s="13" t="s">
        <v>35</v>
      </c>
      <c r="AX118" s="13" t="s">
        <v>74</v>
      </c>
      <c r="AY118" s="245" t="s">
        <v>215</v>
      </c>
    </row>
    <row r="119" s="14" customFormat="1">
      <c r="A119" s="14"/>
      <c r="B119" s="246"/>
      <c r="C119" s="247"/>
      <c r="D119" s="236" t="s">
        <v>173</v>
      </c>
      <c r="E119" s="248" t="s">
        <v>144</v>
      </c>
      <c r="F119" s="249" t="s">
        <v>226</v>
      </c>
      <c r="G119" s="247"/>
      <c r="H119" s="250">
        <v>9.5999999999999996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173</v>
      </c>
      <c r="AU119" s="256" t="s">
        <v>84</v>
      </c>
      <c r="AV119" s="14" t="s">
        <v>120</v>
      </c>
      <c r="AW119" s="14" t="s">
        <v>35</v>
      </c>
      <c r="AX119" s="14" t="s">
        <v>74</v>
      </c>
      <c r="AY119" s="256" t="s">
        <v>215</v>
      </c>
    </row>
    <row r="120" s="15" customFormat="1">
      <c r="A120" s="15"/>
      <c r="B120" s="257"/>
      <c r="C120" s="258"/>
      <c r="D120" s="236" t="s">
        <v>173</v>
      </c>
      <c r="E120" s="259" t="s">
        <v>21</v>
      </c>
      <c r="F120" s="260" t="s">
        <v>227</v>
      </c>
      <c r="G120" s="258"/>
      <c r="H120" s="261">
        <v>9.5999999999999996</v>
      </c>
      <c r="I120" s="262"/>
      <c r="J120" s="258"/>
      <c r="K120" s="258"/>
      <c r="L120" s="263"/>
      <c r="M120" s="264"/>
      <c r="N120" s="265"/>
      <c r="O120" s="265"/>
      <c r="P120" s="265"/>
      <c r="Q120" s="265"/>
      <c r="R120" s="265"/>
      <c r="S120" s="265"/>
      <c r="T120" s="26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7" t="s">
        <v>173</v>
      </c>
      <c r="AU120" s="267" t="s">
        <v>84</v>
      </c>
      <c r="AV120" s="15" t="s">
        <v>221</v>
      </c>
      <c r="AW120" s="15" t="s">
        <v>35</v>
      </c>
      <c r="AX120" s="15" t="s">
        <v>82</v>
      </c>
      <c r="AY120" s="267" t="s">
        <v>215</v>
      </c>
    </row>
    <row r="121" s="2" customFormat="1" ht="62.7" customHeight="1">
      <c r="A121" s="41"/>
      <c r="B121" s="42"/>
      <c r="C121" s="216" t="s">
        <v>221</v>
      </c>
      <c r="D121" s="216" t="s">
        <v>217</v>
      </c>
      <c r="E121" s="217" t="s">
        <v>242</v>
      </c>
      <c r="F121" s="218" t="s">
        <v>243</v>
      </c>
      <c r="G121" s="219" t="s">
        <v>146</v>
      </c>
      <c r="H121" s="220">
        <v>13.468</v>
      </c>
      <c r="I121" s="221"/>
      <c r="J121" s="222">
        <f>ROUND(I121*H121,2)</f>
        <v>0</v>
      </c>
      <c r="K121" s="218" t="s">
        <v>220</v>
      </c>
      <c r="L121" s="47"/>
      <c r="M121" s="223" t="s">
        <v>21</v>
      </c>
      <c r="N121" s="224" t="s">
        <v>45</v>
      </c>
      <c r="O121" s="87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7" t="s">
        <v>221</v>
      </c>
      <c r="AT121" s="227" t="s">
        <v>217</v>
      </c>
      <c r="AU121" s="227" t="s">
        <v>84</v>
      </c>
      <c r="AY121" s="20" t="s">
        <v>215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82</v>
      </c>
      <c r="BK121" s="228">
        <f>ROUND(I121*H121,2)</f>
        <v>0</v>
      </c>
      <c r="BL121" s="20" t="s">
        <v>221</v>
      </c>
      <c r="BM121" s="227" t="s">
        <v>1379</v>
      </c>
    </row>
    <row r="122" s="2" customFormat="1">
      <c r="A122" s="41"/>
      <c r="B122" s="42"/>
      <c r="C122" s="43"/>
      <c r="D122" s="229" t="s">
        <v>223</v>
      </c>
      <c r="E122" s="43"/>
      <c r="F122" s="230" t="s">
        <v>245</v>
      </c>
      <c r="G122" s="43"/>
      <c r="H122" s="43"/>
      <c r="I122" s="231"/>
      <c r="J122" s="43"/>
      <c r="K122" s="43"/>
      <c r="L122" s="47"/>
      <c r="M122" s="232"/>
      <c r="N122" s="23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223</v>
      </c>
      <c r="AU122" s="20" t="s">
        <v>84</v>
      </c>
    </row>
    <row r="123" s="13" customFormat="1">
      <c r="A123" s="13"/>
      <c r="B123" s="234"/>
      <c r="C123" s="235"/>
      <c r="D123" s="236" t="s">
        <v>173</v>
      </c>
      <c r="E123" s="237" t="s">
        <v>21</v>
      </c>
      <c r="F123" s="238" t="s">
        <v>246</v>
      </c>
      <c r="G123" s="235"/>
      <c r="H123" s="239">
        <v>14.897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173</v>
      </c>
      <c r="AU123" s="245" t="s">
        <v>84</v>
      </c>
      <c r="AV123" s="13" t="s">
        <v>84</v>
      </c>
      <c r="AW123" s="13" t="s">
        <v>35</v>
      </c>
      <c r="AX123" s="13" t="s">
        <v>74</v>
      </c>
      <c r="AY123" s="245" t="s">
        <v>215</v>
      </c>
    </row>
    <row r="124" s="16" customFormat="1">
      <c r="A124" s="16"/>
      <c r="B124" s="268"/>
      <c r="C124" s="269"/>
      <c r="D124" s="236" t="s">
        <v>173</v>
      </c>
      <c r="E124" s="270" t="s">
        <v>21</v>
      </c>
      <c r="F124" s="271" t="s">
        <v>247</v>
      </c>
      <c r="G124" s="269"/>
      <c r="H124" s="270" t="s">
        <v>21</v>
      </c>
      <c r="I124" s="272"/>
      <c r="J124" s="269"/>
      <c r="K124" s="269"/>
      <c r="L124" s="273"/>
      <c r="M124" s="274"/>
      <c r="N124" s="275"/>
      <c r="O124" s="275"/>
      <c r="P124" s="275"/>
      <c r="Q124" s="275"/>
      <c r="R124" s="275"/>
      <c r="S124" s="275"/>
      <c r="T124" s="27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77" t="s">
        <v>173</v>
      </c>
      <c r="AU124" s="277" t="s">
        <v>84</v>
      </c>
      <c r="AV124" s="16" t="s">
        <v>82</v>
      </c>
      <c r="AW124" s="16" t="s">
        <v>35</v>
      </c>
      <c r="AX124" s="16" t="s">
        <v>74</v>
      </c>
      <c r="AY124" s="277" t="s">
        <v>215</v>
      </c>
    </row>
    <row r="125" s="13" customFormat="1">
      <c r="A125" s="13"/>
      <c r="B125" s="234"/>
      <c r="C125" s="235"/>
      <c r="D125" s="236" t="s">
        <v>173</v>
      </c>
      <c r="E125" s="237" t="s">
        <v>21</v>
      </c>
      <c r="F125" s="238" t="s">
        <v>248</v>
      </c>
      <c r="G125" s="235"/>
      <c r="H125" s="239">
        <v>-1.4290000000000001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173</v>
      </c>
      <c r="AU125" s="245" t="s">
        <v>84</v>
      </c>
      <c r="AV125" s="13" t="s">
        <v>84</v>
      </c>
      <c r="AW125" s="13" t="s">
        <v>35</v>
      </c>
      <c r="AX125" s="13" t="s">
        <v>74</v>
      </c>
      <c r="AY125" s="245" t="s">
        <v>215</v>
      </c>
    </row>
    <row r="126" s="14" customFormat="1">
      <c r="A126" s="14"/>
      <c r="B126" s="246"/>
      <c r="C126" s="247"/>
      <c r="D126" s="236" t="s">
        <v>173</v>
      </c>
      <c r="E126" s="248" t="s">
        <v>170</v>
      </c>
      <c r="F126" s="249" t="s">
        <v>226</v>
      </c>
      <c r="G126" s="247"/>
      <c r="H126" s="250">
        <v>13.468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173</v>
      </c>
      <c r="AU126" s="256" t="s">
        <v>84</v>
      </c>
      <c r="AV126" s="14" t="s">
        <v>120</v>
      </c>
      <c r="AW126" s="14" t="s">
        <v>35</v>
      </c>
      <c r="AX126" s="14" t="s">
        <v>74</v>
      </c>
      <c r="AY126" s="256" t="s">
        <v>215</v>
      </c>
    </row>
    <row r="127" s="15" customFormat="1">
      <c r="A127" s="15"/>
      <c r="B127" s="257"/>
      <c r="C127" s="258"/>
      <c r="D127" s="236" t="s">
        <v>173</v>
      </c>
      <c r="E127" s="259" t="s">
        <v>21</v>
      </c>
      <c r="F127" s="260" t="s">
        <v>227</v>
      </c>
      <c r="G127" s="258"/>
      <c r="H127" s="261">
        <v>13.468</v>
      </c>
      <c r="I127" s="262"/>
      <c r="J127" s="258"/>
      <c r="K127" s="258"/>
      <c r="L127" s="263"/>
      <c r="M127" s="264"/>
      <c r="N127" s="265"/>
      <c r="O127" s="265"/>
      <c r="P127" s="265"/>
      <c r="Q127" s="265"/>
      <c r="R127" s="265"/>
      <c r="S127" s="265"/>
      <c r="T127" s="26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7" t="s">
        <v>173</v>
      </c>
      <c r="AU127" s="267" t="s">
        <v>84</v>
      </c>
      <c r="AV127" s="15" t="s">
        <v>221</v>
      </c>
      <c r="AW127" s="15" t="s">
        <v>35</v>
      </c>
      <c r="AX127" s="15" t="s">
        <v>82</v>
      </c>
      <c r="AY127" s="267" t="s">
        <v>215</v>
      </c>
    </row>
    <row r="128" s="2" customFormat="1" ht="66.75" customHeight="1">
      <c r="A128" s="41"/>
      <c r="B128" s="42"/>
      <c r="C128" s="216" t="s">
        <v>249</v>
      </c>
      <c r="D128" s="216" t="s">
        <v>217</v>
      </c>
      <c r="E128" s="217" t="s">
        <v>250</v>
      </c>
      <c r="F128" s="218" t="s">
        <v>251</v>
      </c>
      <c r="G128" s="219" t="s">
        <v>146</v>
      </c>
      <c r="H128" s="220">
        <v>134.68000000000001</v>
      </c>
      <c r="I128" s="221"/>
      <c r="J128" s="222">
        <f>ROUND(I128*H128,2)</f>
        <v>0</v>
      </c>
      <c r="K128" s="218" t="s">
        <v>220</v>
      </c>
      <c r="L128" s="47"/>
      <c r="M128" s="223" t="s">
        <v>21</v>
      </c>
      <c r="N128" s="224" t="s">
        <v>45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221</v>
      </c>
      <c r="AT128" s="227" t="s">
        <v>217</v>
      </c>
      <c r="AU128" s="227" t="s">
        <v>84</v>
      </c>
      <c r="AY128" s="20" t="s">
        <v>215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82</v>
      </c>
      <c r="BK128" s="228">
        <f>ROUND(I128*H128,2)</f>
        <v>0</v>
      </c>
      <c r="BL128" s="20" t="s">
        <v>221</v>
      </c>
      <c r="BM128" s="227" t="s">
        <v>1380</v>
      </c>
    </row>
    <row r="129" s="2" customFormat="1">
      <c r="A129" s="41"/>
      <c r="B129" s="42"/>
      <c r="C129" s="43"/>
      <c r="D129" s="229" t="s">
        <v>223</v>
      </c>
      <c r="E129" s="43"/>
      <c r="F129" s="230" t="s">
        <v>253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223</v>
      </c>
      <c r="AU129" s="20" t="s">
        <v>84</v>
      </c>
    </row>
    <row r="130" s="13" customFormat="1">
      <c r="A130" s="13"/>
      <c r="B130" s="234"/>
      <c r="C130" s="235"/>
      <c r="D130" s="236" t="s">
        <v>173</v>
      </c>
      <c r="E130" s="237" t="s">
        <v>21</v>
      </c>
      <c r="F130" s="238" t="s">
        <v>254</v>
      </c>
      <c r="G130" s="235"/>
      <c r="H130" s="239">
        <v>134.68000000000001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173</v>
      </c>
      <c r="AU130" s="245" t="s">
        <v>84</v>
      </c>
      <c r="AV130" s="13" t="s">
        <v>84</v>
      </c>
      <c r="AW130" s="13" t="s">
        <v>35</v>
      </c>
      <c r="AX130" s="13" t="s">
        <v>82</v>
      </c>
      <c r="AY130" s="245" t="s">
        <v>215</v>
      </c>
    </row>
    <row r="131" s="2" customFormat="1" ht="44.25" customHeight="1">
      <c r="A131" s="41"/>
      <c r="B131" s="42"/>
      <c r="C131" s="216" t="s">
        <v>255</v>
      </c>
      <c r="D131" s="216" t="s">
        <v>217</v>
      </c>
      <c r="E131" s="217" t="s">
        <v>256</v>
      </c>
      <c r="F131" s="218" t="s">
        <v>257</v>
      </c>
      <c r="G131" s="219" t="s">
        <v>258</v>
      </c>
      <c r="H131" s="220">
        <v>24.242000000000001</v>
      </c>
      <c r="I131" s="221"/>
      <c r="J131" s="222">
        <f>ROUND(I131*H131,2)</f>
        <v>0</v>
      </c>
      <c r="K131" s="218" t="s">
        <v>220</v>
      </c>
      <c r="L131" s="47"/>
      <c r="M131" s="223" t="s">
        <v>21</v>
      </c>
      <c r="N131" s="224" t="s">
        <v>45</v>
      </c>
      <c r="O131" s="87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221</v>
      </c>
      <c r="AT131" s="227" t="s">
        <v>217</v>
      </c>
      <c r="AU131" s="227" t="s">
        <v>84</v>
      </c>
      <c r="AY131" s="20" t="s">
        <v>215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82</v>
      </c>
      <c r="BK131" s="228">
        <f>ROUND(I131*H131,2)</f>
        <v>0</v>
      </c>
      <c r="BL131" s="20" t="s">
        <v>221</v>
      </c>
      <c r="BM131" s="227" t="s">
        <v>1381</v>
      </c>
    </row>
    <row r="132" s="2" customFormat="1">
      <c r="A132" s="41"/>
      <c r="B132" s="42"/>
      <c r="C132" s="43"/>
      <c r="D132" s="229" t="s">
        <v>223</v>
      </c>
      <c r="E132" s="43"/>
      <c r="F132" s="230" t="s">
        <v>260</v>
      </c>
      <c r="G132" s="43"/>
      <c r="H132" s="43"/>
      <c r="I132" s="231"/>
      <c r="J132" s="43"/>
      <c r="K132" s="43"/>
      <c r="L132" s="47"/>
      <c r="M132" s="232"/>
      <c r="N132" s="23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223</v>
      </c>
      <c r="AU132" s="20" t="s">
        <v>84</v>
      </c>
    </row>
    <row r="133" s="13" customFormat="1">
      <c r="A133" s="13"/>
      <c r="B133" s="234"/>
      <c r="C133" s="235"/>
      <c r="D133" s="236" t="s">
        <v>173</v>
      </c>
      <c r="E133" s="237" t="s">
        <v>21</v>
      </c>
      <c r="F133" s="238" t="s">
        <v>261</v>
      </c>
      <c r="G133" s="235"/>
      <c r="H133" s="239">
        <v>24.242000000000001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173</v>
      </c>
      <c r="AU133" s="245" t="s">
        <v>84</v>
      </c>
      <c r="AV133" s="13" t="s">
        <v>84</v>
      </c>
      <c r="AW133" s="13" t="s">
        <v>35</v>
      </c>
      <c r="AX133" s="13" t="s">
        <v>82</v>
      </c>
      <c r="AY133" s="245" t="s">
        <v>215</v>
      </c>
    </row>
    <row r="134" s="2" customFormat="1" ht="55.5" customHeight="1">
      <c r="A134" s="41"/>
      <c r="B134" s="42"/>
      <c r="C134" s="216" t="s">
        <v>262</v>
      </c>
      <c r="D134" s="216" t="s">
        <v>217</v>
      </c>
      <c r="E134" s="217" t="s">
        <v>263</v>
      </c>
      <c r="F134" s="218" t="s">
        <v>264</v>
      </c>
      <c r="G134" s="219" t="s">
        <v>146</v>
      </c>
      <c r="H134" s="220">
        <v>1.4290000000000001</v>
      </c>
      <c r="I134" s="221"/>
      <c r="J134" s="222">
        <f>ROUND(I134*H134,2)</f>
        <v>0</v>
      </c>
      <c r="K134" s="218" t="s">
        <v>220</v>
      </c>
      <c r="L134" s="47"/>
      <c r="M134" s="223" t="s">
        <v>21</v>
      </c>
      <c r="N134" s="224" t="s">
        <v>45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221</v>
      </c>
      <c r="AT134" s="227" t="s">
        <v>217</v>
      </c>
      <c r="AU134" s="227" t="s">
        <v>84</v>
      </c>
      <c r="AY134" s="20" t="s">
        <v>215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82</v>
      </c>
      <c r="BK134" s="228">
        <f>ROUND(I134*H134,2)</f>
        <v>0</v>
      </c>
      <c r="BL134" s="20" t="s">
        <v>221</v>
      </c>
      <c r="BM134" s="227" t="s">
        <v>1382</v>
      </c>
    </row>
    <row r="135" s="2" customFormat="1">
      <c r="A135" s="41"/>
      <c r="B135" s="42"/>
      <c r="C135" s="43"/>
      <c r="D135" s="229" t="s">
        <v>223</v>
      </c>
      <c r="E135" s="43"/>
      <c r="F135" s="230" t="s">
        <v>266</v>
      </c>
      <c r="G135" s="43"/>
      <c r="H135" s="43"/>
      <c r="I135" s="231"/>
      <c r="J135" s="43"/>
      <c r="K135" s="43"/>
      <c r="L135" s="47"/>
      <c r="M135" s="232"/>
      <c r="N135" s="23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223</v>
      </c>
      <c r="AU135" s="20" t="s">
        <v>84</v>
      </c>
    </row>
    <row r="136" s="13" customFormat="1">
      <c r="A136" s="13"/>
      <c r="B136" s="234"/>
      <c r="C136" s="235"/>
      <c r="D136" s="236" t="s">
        <v>173</v>
      </c>
      <c r="E136" s="237" t="s">
        <v>21</v>
      </c>
      <c r="F136" s="238" t="s">
        <v>148</v>
      </c>
      <c r="G136" s="235"/>
      <c r="H136" s="239">
        <v>5.2969999999999997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173</v>
      </c>
      <c r="AU136" s="245" t="s">
        <v>84</v>
      </c>
      <c r="AV136" s="13" t="s">
        <v>84</v>
      </c>
      <c r="AW136" s="13" t="s">
        <v>35</v>
      </c>
      <c r="AX136" s="13" t="s">
        <v>74</v>
      </c>
      <c r="AY136" s="245" t="s">
        <v>215</v>
      </c>
    </row>
    <row r="137" s="16" customFormat="1">
      <c r="A137" s="16"/>
      <c r="B137" s="268"/>
      <c r="C137" s="269"/>
      <c r="D137" s="236" t="s">
        <v>173</v>
      </c>
      <c r="E137" s="270" t="s">
        <v>21</v>
      </c>
      <c r="F137" s="271" t="s">
        <v>267</v>
      </c>
      <c r="G137" s="269"/>
      <c r="H137" s="270" t="s">
        <v>21</v>
      </c>
      <c r="I137" s="272"/>
      <c r="J137" s="269"/>
      <c r="K137" s="269"/>
      <c r="L137" s="273"/>
      <c r="M137" s="274"/>
      <c r="N137" s="275"/>
      <c r="O137" s="275"/>
      <c r="P137" s="275"/>
      <c r="Q137" s="275"/>
      <c r="R137" s="275"/>
      <c r="S137" s="275"/>
      <c r="T137" s="27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77" t="s">
        <v>173</v>
      </c>
      <c r="AU137" s="277" t="s">
        <v>84</v>
      </c>
      <c r="AV137" s="16" t="s">
        <v>82</v>
      </c>
      <c r="AW137" s="16" t="s">
        <v>35</v>
      </c>
      <c r="AX137" s="16" t="s">
        <v>74</v>
      </c>
      <c r="AY137" s="277" t="s">
        <v>215</v>
      </c>
    </row>
    <row r="138" s="13" customFormat="1">
      <c r="A138" s="13"/>
      <c r="B138" s="234"/>
      <c r="C138" s="235"/>
      <c r="D138" s="236" t="s">
        <v>173</v>
      </c>
      <c r="E138" s="237" t="s">
        <v>21</v>
      </c>
      <c r="F138" s="238" t="s">
        <v>268</v>
      </c>
      <c r="G138" s="235"/>
      <c r="H138" s="239">
        <v>-2.1000000000000001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173</v>
      </c>
      <c r="AU138" s="245" t="s">
        <v>84</v>
      </c>
      <c r="AV138" s="13" t="s">
        <v>84</v>
      </c>
      <c r="AW138" s="13" t="s">
        <v>35</v>
      </c>
      <c r="AX138" s="13" t="s">
        <v>74</v>
      </c>
      <c r="AY138" s="245" t="s">
        <v>215</v>
      </c>
    </row>
    <row r="139" s="13" customFormat="1">
      <c r="A139" s="13"/>
      <c r="B139" s="234"/>
      <c r="C139" s="235"/>
      <c r="D139" s="236" t="s">
        <v>173</v>
      </c>
      <c r="E139" s="237" t="s">
        <v>21</v>
      </c>
      <c r="F139" s="238" t="s">
        <v>269</v>
      </c>
      <c r="G139" s="235"/>
      <c r="H139" s="239">
        <v>-0.59999999999999998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173</v>
      </c>
      <c r="AU139" s="245" t="s">
        <v>84</v>
      </c>
      <c r="AV139" s="13" t="s">
        <v>84</v>
      </c>
      <c r="AW139" s="13" t="s">
        <v>35</v>
      </c>
      <c r="AX139" s="13" t="s">
        <v>74</v>
      </c>
      <c r="AY139" s="245" t="s">
        <v>215</v>
      </c>
    </row>
    <row r="140" s="13" customFormat="1">
      <c r="A140" s="13"/>
      <c r="B140" s="234"/>
      <c r="C140" s="235"/>
      <c r="D140" s="236" t="s">
        <v>173</v>
      </c>
      <c r="E140" s="237" t="s">
        <v>21</v>
      </c>
      <c r="F140" s="238" t="s">
        <v>1383</v>
      </c>
      <c r="G140" s="235"/>
      <c r="H140" s="239">
        <v>-1.1679999999999999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173</v>
      </c>
      <c r="AU140" s="245" t="s">
        <v>84</v>
      </c>
      <c r="AV140" s="13" t="s">
        <v>84</v>
      </c>
      <c r="AW140" s="13" t="s">
        <v>35</v>
      </c>
      <c r="AX140" s="13" t="s">
        <v>74</v>
      </c>
      <c r="AY140" s="245" t="s">
        <v>215</v>
      </c>
    </row>
    <row r="141" s="14" customFormat="1">
      <c r="A141" s="14"/>
      <c r="B141" s="246"/>
      <c r="C141" s="247"/>
      <c r="D141" s="236" t="s">
        <v>173</v>
      </c>
      <c r="E141" s="248" t="s">
        <v>176</v>
      </c>
      <c r="F141" s="249" t="s">
        <v>226</v>
      </c>
      <c r="G141" s="247"/>
      <c r="H141" s="250">
        <v>1.4290000000000001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173</v>
      </c>
      <c r="AU141" s="256" t="s">
        <v>84</v>
      </c>
      <c r="AV141" s="14" t="s">
        <v>120</v>
      </c>
      <c r="AW141" s="14" t="s">
        <v>35</v>
      </c>
      <c r="AX141" s="14" t="s">
        <v>74</v>
      </c>
      <c r="AY141" s="256" t="s">
        <v>215</v>
      </c>
    </row>
    <row r="142" s="15" customFormat="1">
      <c r="A142" s="15"/>
      <c r="B142" s="257"/>
      <c r="C142" s="258"/>
      <c r="D142" s="236" t="s">
        <v>173</v>
      </c>
      <c r="E142" s="259" t="s">
        <v>21</v>
      </c>
      <c r="F142" s="260" t="s">
        <v>227</v>
      </c>
      <c r="G142" s="258"/>
      <c r="H142" s="261">
        <v>1.4290000000000001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173</v>
      </c>
      <c r="AU142" s="267" t="s">
        <v>84</v>
      </c>
      <c r="AV142" s="15" t="s">
        <v>221</v>
      </c>
      <c r="AW142" s="15" t="s">
        <v>35</v>
      </c>
      <c r="AX142" s="15" t="s">
        <v>82</v>
      </c>
      <c r="AY142" s="267" t="s">
        <v>215</v>
      </c>
    </row>
    <row r="143" s="2" customFormat="1" ht="44.25" customHeight="1">
      <c r="A143" s="41"/>
      <c r="B143" s="42"/>
      <c r="C143" s="216" t="s">
        <v>271</v>
      </c>
      <c r="D143" s="216" t="s">
        <v>217</v>
      </c>
      <c r="E143" s="217" t="s">
        <v>272</v>
      </c>
      <c r="F143" s="218" t="s">
        <v>273</v>
      </c>
      <c r="G143" s="219" t="s">
        <v>146</v>
      </c>
      <c r="H143" s="220">
        <v>8</v>
      </c>
      <c r="I143" s="221"/>
      <c r="J143" s="222">
        <f>ROUND(I143*H143,2)</f>
        <v>0</v>
      </c>
      <c r="K143" s="218" t="s">
        <v>220</v>
      </c>
      <c r="L143" s="47"/>
      <c r="M143" s="223" t="s">
        <v>21</v>
      </c>
      <c r="N143" s="224" t="s">
        <v>45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221</v>
      </c>
      <c r="AT143" s="227" t="s">
        <v>217</v>
      </c>
      <c r="AU143" s="227" t="s">
        <v>84</v>
      </c>
      <c r="AY143" s="20" t="s">
        <v>215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82</v>
      </c>
      <c r="BK143" s="228">
        <f>ROUND(I143*H143,2)</f>
        <v>0</v>
      </c>
      <c r="BL143" s="20" t="s">
        <v>221</v>
      </c>
      <c r="BM143" s="227" t="s">
        <v>1384</v>
      </c>
    </row>
    <row r="144" s="2" customFormat="1">
      <c r="A144" s="41"/>
      <c r="B144" s="42"/>
      <c r="C144" s="43"/>
      <c r="D144" s="229" t="s">
        <v>223</v>
      </c>
      <c r="E144" s="43"/>
      <c r="F144" s="230" t="s">
        <v>275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223</v>
      </c>
      <c r="AU144" s="20" t="s">
        <v>84</v>
      </c>
    </row>
    <row r="145" s="16" customFormat="1">
      <c r="A145" s="16"/>
      <c r="B145" s="268"/>
      <c r="C145" s="269"/>
      <c r="D145" s="236" t="s">
        <v>173</v>
      </c>
      <c r="E145" s="270" t="s">
        <v>21</v>
      </c>
      <c r="F145" s="271" t="s">
        <v>240</v>
      </c>
      <c r="G145" s="269"/>
      <c r="H145" s="270" t="s">
        <v>21</v>
      </c>
      <c r="I145" s="272"/>
      <c r="J145" s="269"/>
      <c r="K145" s="269"/>
      <c r="L145" s="273"/>
      <c r="M145" s="274"/>
      <c r="N145" s="275"/>
      <c r="O145" s="275"/>
      <c r="P145" s="275"/>
      <c r="Q145" s="275"/>
      <c r="R145" s="275"/>
      <c r="S145" s="275"/>
      <c r="T145" s="27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7" t="s">
        <v>173</v>
      </c>
      <c r="AU145" s="277" t="s">
        <v>84</v>
      </c>
      <c r="AV145" s="16" t="s">
        <v>82</v>
      </c>
      <c r="AW145" s="16" t="s">
        <v>35</v>
      </c>
      <c r="AX145" s="16" t="s">
        <v>74</v>
      </c>
      <c r="AY145" s="277" t="s">
        <v>215</v>
      </c>
    </row>
    <row r="146" s="13" customFormat="1">
      <c r="A146" s="13"/>
      <c r="B146" s="234"/>
      <c r="C146" s="235"/>
      <c r="D146" s="236" t="s">
        <v>173</v>
      </c>
      <c r="E146" s="237" t="s">
        <v>21</v>
      </c>
      <c r="F146" s="238" t="s">
        <v>1385</v>
      </c>
      <c r="G146" s="235"/>
      <c r="H146" s="239">
        <v>8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173</v>
      </c>
      <c r="AU146" s="245" t="s">
        <v>84</v>
      </c>
      <c r="AV146" s="13" t="s">
        <v>84</v>
      </c>
      <c r="AW146" s="13" t="s">
        <v>35</v>
      </c>
      <c r="AX146" s="13" t="s">
        <v>82</v>
      </c>
      <c r="AY146" s="245" t="s">
        <v>215</v>
      </c>
    </row>
    <row r="147" s="2" customFormat="1" ht="16.5" customHeight="1">
      <c r="A147" s="41"/>
      <c r="B147" s="42"/>
      <c r="C147" s="278" t="s">
        <v>277</v>
      </c>
      <c r="D147" s="278" t="s">
        <v>278</v>
      </c>
      <c r="E147" s="279" t="s">
        <v>279</v>
      </c>
      <c r="F147" s="280" t="s">
        <v>280</v>
      </c>
      <c r="G147" s="281" t="s">
        <v>258</v>
      </c>
      <c r="H147" s="282">
        <v>11.6</v>
      </c>
      <c r="I147" s="283"/>
      <c r="J147" s="284">
        <f>ROUND(I147*H147,2)</f>
        <v>0</v>
      </c>
      <c r="K147" s="280" t="s">
        <v>220</v>
      </c>
      <c r="L147" s="285"/>
      <c r="M147" s="286" t="s">
        <v>21</v>
      </c>
      <c r="N147" s="287" t="s">
        <v>45</v>
      </c>
      <c r="O147" s="87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7" t="s">
        <v>271</v>
      </c>
      <c r="AT147" s="227" t="s">
        <v>278</v>
      </c>
      <c r="AU147" s="227" t="s">
        <v>84</v>
      </c>
      <c r="AY147" s="20" t="s">
        <v>215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82</v>
      </c>
      <c r="BK147" s="228">
        <f>ROUND(I147*H147,2)</f>
        <v>0</v>
      </c>
      <c r="BL147" s="20" t="s">
        <v>221</v>
      </c>
      <c r="BM147" s="227" t="s">
        <v>1386</v>
      </c>
    </row>
    <row r="148" s="13" customFormat="1">
      <c r="A148" s="13"/>
      <c r="B148" s="234"/>
      <c r="C148" s="235"/>
      <c r="D148" s="236" t="s">
        <v>173</v>
      </c>
      <c r="E148" s="237" t="s">
        <v>21</v>
      </c>
      <c r="F148" s="238" t="s">
        <v>1387</v>
      </c>
      <c r="G148" s="235"/>
      <c r="H148" s="239">
        <v>11.6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173</v>
      </c>
      <c r="AU148" s="245" t="s">
        <v>84</v>
      </c>
      <c r="AV148" s="13" t="s">
        <v>84</v>
      </c>
      <c r="AW148" s="13" t="s">
        <v>35</v>
      </c>
      <c r="AX148" s="13" t="s">
        <v>82</v>
      </c>
      <c r="AY148" s="245" t="s">
        <v>215</v>
      </c>
    </row>
    <row r="149" s="2" customFormat="1" ht="78" customHeight="1">
      <c r="A149" s="41"/>
      <c r="B149" s="42"/>
      <c r="C149" s="216" t="s">
        <v>283</v>
      </c>
      <c r="D149" s="216" t="s">
        <v>217</v>
      </c>
      <c r="E149" s="217" t="s">
        <v>284</v>
      </c>
      <c r="F149" s="218" t="s">
        <v>285</v>
      </c>
      <c r="G149" s="219" t="s">
        <v>146</v>
      </c>
      <c r="H149" s="220">
        <v>2.1000000000000001</v>
      </c>
      <c r="I149" s="221"/>
      <c r="J149" s="222">
        <f>ROUND(I149*H149,2)</f>
        <v>0</v>
      </c>
      <c r="K149" s="218" t="s">
        <v>220</v>
      </c>
      <c r="L149" s="47"/>
      <c r="M149" s="223" t="s">
        <v>21</v>
      </c>
      <c r="N149" s="224" t="s">
        <v>45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221</v>
      </c>
      <c r="AT149" s="227" t="s">
        <v>217</v>
      </c>
      <c r="AU149" s="227" t="s">
        <v>84</v>
      </c>
      <c r="AY149" s="20" t="s">
        <v>215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82</v>
      </c>
      <c r="BK149" s="228">
        <f>ROUND(I149*H149,2)</f>
        <v>0</v>
      </c>
      <c r="BL149" s="20" t="s">
        <v>221</v>
      </c>
      <c r="BM149" s="227" t="s">
        <v>1388</v>
      </c>
    </row>
    <row r="150" s="2" customFormat="1">
      <c r="A150" s="41"/>
      <c r="B150" s="42"/>
      <c r="C150" s="43"/>
      <c r="D150" s="229" t="s">
        <v>223</v>
      </c>
      <c r="E150" s="43"/>
      <c r="F150" s="230" t="s">
        <v>287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223</v>
      </c>
      <c r="AU150" s="20" t="s">
        <v>84</v>
      </c>
    </row>
    <row r="151" s="13" customFormat="1">
      <c r="A151" s="13"/>
      <c r="B151" s="234"/>
      <c r="C151" s="235"/>
      <c r="D151" s="236" t="s">
        <v>173</v>
      </c>
      <c r="E151" s="237" t="s">
        <v>21</v>
      </c>
      <c r="F151" s="238" t="s">
        <v>288</v>
      </c>
      <c r="G151" s="235"/>
      <c r="H151" s="239">
        <v>2.1000000000000001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173</v>
      </c>
      <c r="AU151" s="245" t="s">
        <v>84</v>
      </c>
      <c r="AV151" s="13" t="s">
        <v>84</v>
      </c>
      <c r="AW151" s="13" t="s">
        <v>35</v>
      </c>
      <c r="AX151" s="13" t="s">
        <v>82</v>
      </c>
      <c r="AY151" s="245" t="s">
        <v>215</v>
      </c>
    </row>
    <row r="152" s="2" customFormat="1" ht="16.5" customHeight="1">
      <c r="A152" s="41"/>
      <c r="B152" s="42"/>
      <c r="C152" s="278" t="s">
        <v>289</v>
      </c>
      <c r="D152" s="278" t="s">
        <v>278</v>
      </c>
      <c r="E152" s="279" t="s">
        <v>290</v>
      </c>
      <c r="F152" s="280" t="s">
        <v>291</v>
      </c>
      <c r="G152" s="281" t="s">
        <v>258</v>
      </c>
      <c r="H152" s="282">
        <v>6.9299999999999997</v>
      </c>
      <c r="I152" s="283"/>
      <c r="J152" s="284">
        <f>ROUND(I152*H152,2)</f>
        <v>0</v>
      </c>
      <c r="K152" s="280" t="s">
        <v>220</v>
      </c>
      <c r="L152" s="285"/>
      <c r="M152" s="286" t="s">
        <v>21</v>
      </c>
      <c r="N152" s="287" t="s">
        <v>45</v>
      </c>
      <c r="O152" s="87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7" t="s">
        <v>271</v>
      </c>
      <c r="AT152" s="227" t="s">
        <v>278</v>
      </c>
      <c r="AU152" s="227" t="s">
        <v>84</v>
      </c>
      <c r="AY152" s="20" t="s">
        <v>215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82</v>
      </c>
      <c r="BK152" s="228">
        <f>ROUND(I152*H152,2)</f>
        <v>0</v>
      </c>
      <c r="BL152" s="20" t="s">
        <v>221</v>
      </c>
      <c r="BM152" s="227" t="s">
        <v>1389</v>
      </c>
    </row>
    <row r="153" s="13" customFormat="1">
      <c r="A153" s="13"/>
      <c r="B153" s="234"/>
      <c r="C153" s="235"/>
      <c r="D153" s="236" t="s">
        <v>173</v>
      </c>
      <c r="E153" s="237" t="s">
        <v>21</v>
      </c>
      <c r="F153" s="238" t="s">
        <v>293</v>
      </c>
      <c r="G153" s="235"/>
      <c r="H153" s="239">
        <v>3.4649999999999999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173</v>
      </c>
      <c r="AU153" s="245" t="s">
        <v>84</v>
      </c>
      <c r="AV153" s="13" t="s">
        <v>84</v>
      </c>
      <c r="AW153" s="13" t="s">
        <v>35</v>
      </c>
      <c r="AX153" s="13" t="s">
        <v>82</v>
      </c>
      <c r="AY153" s="245" t="s">
        <v>215</v>
      </c>
    </row>
    <row r="154" s="13" customFormat="1">
      <c r="A154" s="13"/>
      <c r="B154" s="234"/>
      <c r="C154" s="235"/>
      <c r="D154" s="236" t="s">
        <v>173</v>
      </c>
      <c r="E154" s="235"/>
      <c r="F154" s="238" t="s">
        <v>1390</v>
      </c>
      <c r="G154" s="235"/>
      <c r="H154" s="239">
        <v>6.9299999999999997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173</v>
      </c>
      <c r="AU154" s="245" t="s">
        <v>84</v>
      </c>
      <c r="AV154" s="13" t="s">
        <v>84</v>
      </c>
      <c r="AW154" s="13" t="s">
        <v>4</v>
      </c>
      <c r="AX154" s="13" t="s">
        <v>82</v>
      </c>
      <c r="AY154" s="245" t="s">
        <v>215</v>
      </c>
    </row>
    <row r="155" s="2" customFormat="1" ht="37.8" customHeight="1">
      <c r="A155" s="41"/>
      <c r="B155" s="42"/>
      <c r="C155" s="216" t="s">
        <v>295</v>
      </c>
      <c r="D155" s="216" t="s">
        <v>217</v>
      </c>
      <c r="E155" s="217" t="s">
        <v>296</v>
      </c>
      <c r="F155" s="218" t="s">
        <v>297</v>
      </c>
      <c r="G155" s="219" t="s">
        <v>108</v>
      </c>
      <c r="H155" s="220">
        <v>13.840999999999999</v>
      </c>
      <c r="I155" s="221"/>
      <c r="J155" s="222">
        <f>ROUND(I155*H155,2)</f>
        <v>0</v>
      </c>
      <c r="K155" s="218" t="s">
        <v>220</v>
      </c>
      <c r="L155" s="47"/>
      <c r="M155" s="223" t="s">
        <v>21</v>
      </c>
      <c r="N155" s="224" t="s">
        <v>45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221</v>
      </c>
      <c r="AT155" s="227" t="s">
        <v>217</v>
      </c>
      <c r="AU155" s="227" t="s">
        <v>84</v>
      </c>
      <c r="AY155" s="20" t="s">
        <v>215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82</v>
      </c>
      <c r="BK155" s="228">
        <f>ROUND(I155*H155,2)</f>
        <v>0</v>
      </c>
      <c r="BL155" s="20" t="s">
        <v>221</v>
      </c>
      <c r="BM155" s="227" t="s">
        <v>1391</v>
      </c>
    </row>
    <row r="156" s="2" customFormat="1">
      <c r="A156" s="41"/>
      <c r="B156" s="42"/>
      <c r="C156" s="43"/>
      <c r="D156" s="229" t="s">
        <v>223</v>
      </c>
      <c r="E156" s="43"/>
      <c r="F156" s="230" t="s">
        <v>299</v>
      </c>
      <c r="G156" s="43"/>
      <c r="H156" s="43"/>
      <c r="I156" s="231"/>
      <c r="J156" s="43"/>
      <c r="K156" s="43"/>
      <c r="L156" s="47"/>
      <c r="M156" s="232"/>
      <c r="N156" s="233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223</v>
      </c>
      <c r="AU156" s="20" t="s">
        <v>84</v>
      </c>
    </row>
    <row r="157" s="13" customFormat="1">
      <c r="A157" s="13"/>
      <c r="B157" s="234"/>
      <c r="C157" s="235"/>
      <c r="D157" s="236" t="s">
        <v>173</v>
      </c>
      <c r="E157" s="237" t="s">
        <v>21</v>
      </c>
      <c r="F157" s="238" t="s">
        <v>1392</v>
      </c>
      <c r="G157" s="235"/>
      <c r="H157" s="239">
        <v>9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173</v>
      </c>
      <c r="AU157" s="245" t="s">
        <v>84</v>
      </c>
      <c r="AV157" s="13" t="s">
        <v>84</v>
      </c>
      <c r="AW157" s="13" t="s">
        <v>35</v>
      </c>
      <c r="AX157" s="13" t="s">
        <v>74</v>
      </c>
      <c r="AY157" s="245" t="s">
        <v>215</v>
      </c>
    </row>
    <row r="158" s="13" customFormat="1">
      <c r="A158" s="13"/>
      <c r="B158" s="234"/>
      <c r="C158" s="235"/>
      <c r="D158" s="236" t="s">
        <v>173</v>
      </c>
      <c r="E158" s="237" t="s">
        <v>21</v>
      </c>
      <c r="F158" s="238" t="s">
        <v>1393</v>
      </c>
      <c r="G158" s="235"/>
      <c r="H158" s="239">
        <v>-3.1589999999999998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173</v>
      </c>
      <c r="AU158" s="245" t="s">
        <v>84</v>
      </c>
      <c r="AV158" s="13" t="s">
        <v>84</v>
      </c>
      <c r="AW158" s="13" t="s">
        <v>35</v>
      </c>
      <c r="AX158" s="13" t="s">
        <v>74</v>
      </c>
      <c r="AY158" s="245" t="s">
        <v>215</v>
      </c>
    </row>
    <row r="159" s="13" customFormat="1">
      <c r="A159" s="13"/>
      <c r="B159" s="234"/>
      <c r="C159" s="235"/>
      <c r="D159" s="236" t="s">
        <v>173</v>
      </c>
      <c r="E159" s="237" t="s">
        <v>21</v>
      </c>
      <c r="F159" s="238" t="s">
        <v>1394</v>
      </c>
      <c r="G159" s="235"/>
      <c r="H159" s="239">
        <v>8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173</v>
      </c>
      <c r="AU159" s="245" t="s">
        <v>84</v>
      </c>
      <c r="AV159" s="13" t="s">
        <v>84</v>
      </c>
      <c r="AW159" s="13" t="s">
        <v>35</v>
      </c>
      <c r="AX159" s="13" t="s">
        <v>74</v>
      </c>
      <c r="AY159" s="245" t="s">
        <v>215</v>
      </c>
    </row>
    <row r="160" s="14" customFormat="1">
      <c r="A160" s="14"/>
      <c r="B160" s="246"/>
      <c r="C160" s="247"/>
      <c r="D160" s="236" t="s">
        <v>173</v>
      </c>
      <c r="E160" s="248" t="s">
        <v>141</v>
      </c>
      <c r="F160" s="249" t="s">
        <v>226</v>
      </c>
      <c r="G160" s="247"/>
      <c r="H160" s="250">
        <v>13.840999999999999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173</v>
      </c>
      <c r="AU160" s="256" t="s">
        <v>84</v>
      </c>
      <c r="AV160" s="14" t="s">
        <v>120</v>
      </c>
      <c r="AW160" s="14" t="s">
        <v>35</v>
      </c>
      <c r="AX160" s="14" t="s">
        <v>74</v>
      </c>
      <c r="AY160" s="256" t="s">
        <v>215</v>
      </c>
    </row>
    <row r="161" s="15" customFormat="1">
      <c r="A161" s="15"/>
      <c r="B161" s="257"/>
      <c r="C161" s="258"/>
      <c r="D161" s="236" t="s">
        <v>173</v>
      </c>
      <c r="E161" s="259" t="s">
        <v>21</v>
      </c>
      <c r="F161" s="260" t="s">
        <v>227</v>
      </c>
      <c r="G161" s="258"/>
      <c r="H161" s="261">
        <v>13.840999999999999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7" t="s">
        <v>173</v>
      </c>
      <c r="AU161" s="267" t="s">
        <v>84</v>
      </c>
      <c r="AV161" s="15" t="s">
        <v>221</v>
      </c>
      <c r="AW161" s="15" t="s">
        <v>35</v>
      </c>
      <c r="AX161" s="15" t="s">
        <v>82</v>
      </c>
      <c r="AY161" s="267" t="s">
        <v>215</v>
      </c>
    </row>
    <row r="162" s="2" customFormat="1" ht="16.5" customHeight="1">
      <c r="A162" s="41"/>
      <c r="B162" s="42"/>
      <c r="C162" s="278" t="s">
        <v>302</v>
      </c>
      <c r="D162" s="278" t="s">
        <v>278</v>
      </c>
      <c r="E162" s="279" t="s">
        <v>303</v>
      </c>
      <c r="F162" s="280" t="s">
        <v>304</v>
      </c>
      <c r="G162" s="281" t="s">
        <v>146</v>
      </c>
      <c r="H162" s="282">
        <v>2.7679999999999998</v>
      </c>
      <c r="I162" s="283"/>
      <c r="J162" s="284">
        <f>ROUND(I162*H162,2)</f>
        <v>0</v>
      </c>
      <c r="K162" s="280" t="s">
        <v>220</v>
      </c>
      <c r="L162" s="285"/>
      <c r="M162" s="286" t="s">
        <v>21</v>
      </c>
      <c r="N162" s="287" t="s">
        <v>45</v>
      </c>
      <c r="O162" s="87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7" t="s">
        <v>271</v>
      </c>
      <c r="AT162" s="227" t="s">
        <v>278</v>
      </c>
      <c r="AU162" s="227" t="s">
        <v>84</v>
      </c>
      <c r="AY162" s="20" t="s">
        <v>215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82</v>
      </c>
      <c r="BK162" s="228">
        <f>ROUND(I162*H162,2)</f>
        <v>0</v>
      </c>
      <c r="BL162" s="20" t="s">
        <v>221</v>
      </c>
      <c r="BM162" s="227" t="s">
        <v>1395</v>
      </c>
    </row>
    <row r="163" s="13" customFormat="1">
      <c r="A163" s="13"/>
      <c r="B163" s="234"/>
      <c r="C163" s="235"/>
      <c r="D163" s="236" t="s">
        <v>173</v>
      </c>
      <c r="E163" s="237" t="s">
        <v>21</v>
      </c>
      <c r="F163" s="238" t="s">
        <v>306</v>
      </c>
      <c r="G163" s="235"/>
      <c r="H163" s="239">
        <v>2.7679999999999998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173</v>
      </c>
      <c r="AU163" s="245" t="s">
        <v>84</v>
      </c>
      <c r="AV163" s="13" t="s">
        <v>84</v>
      </c>
      <c r="AW163" s="13" t="s">
        <v>35</v>
      </c>
      <c r="AX163" s="13" t="s">
        <v>82</v>
      </c>
      <c r="AY163" s="245" t="s">
        <v>215</v>
      </c>
    </row>
    <row r="164" s="2" customFormat="1" ht="37.8" customHeight="1">
      <c r="A164" s="41"/>
      <c r="B164" s="42"/>
      <c r="C164" s="216" t="s">
        <v>307</v>
      </c>
      <c r="D164" s="216" t="s">
        <v>217</v>
      </c>
      <c r="E164" s="217" t="s">
        <v>308</v>
      </c>
      <c r="F164" s="218" t="s">
        <v>309</v>
      </c>
      <c r="G164" s="219" t="s">
        <v>108</v>
      </c>
      <c r="H164" s="220">
        <v>13.840999999999999</v>
      </c>
      <c r="I164" s="221"/>
      <c r="J164" s="222">
        <f>ROUND(I164*H164,2)</f>
        <v>0</v>
      </c>
      <c r="K164" s="218" t="s">
        <v>220</v>
      </c>
      <c r="L164" s="47"/>
      <c r="M164" s="223" t="s">
        <v>21</v>
      </c>
      <c r="N164" s="224" t="s">
        <v>45</v>
      </c>
      <c r="O164" s="87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7" t="s">
        <v>221</v>
      </c>
      <c r="AT164" s="227" t="s">
        <v>217</v>
      </c>
      <c r="AU164" s="227" t="s">
        <v>84</v>
      </c>
      <c r="AY164" s="20" t="s">
        <v>215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82</v>
      </c>
      <c r="BK164" s="228">
        <f>ROUND(I164*H164,2)</f>
        <v>0</v>
      </c>
      <c r="BL164" s="20" t="s">
        <v>221</v>
      </c>
      <c r="BM164" s="227" t="s">
        <v>1396</v>
      </c>
    </row>
    <row r="165" s="2" customFormat="1">
      <c r="A165" s="41"/>
      <c r="B165" s="42"/>
      <c r="C165" s="43"/>
      <c r="D165" s="229" t="s">
        <v>223</v>
      </c>
      <c r="E165" s="43"/>
      <c r="F165" s="230" t="s">
        <v>311</v>
      </c>
      <c r="G165" s="43"/>
      <c r="H165" s="43"/>
      <c r="I165" s="231"/>
      <c r="J165" s="43"/>
      <c r="K165" s="43"/>
      <c r="L165" s="47"/>
      <c r="M165" s="232"/>
      <c r="N165" s="233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223</v>
      </c>
      <c r="AU165" s="20" t="s">
        <v>84</v>
      </c>
    </row>
    <row r="166" s="13" customFormat="1">
      <c r="A166" s="13"/>
      <c r="B166" s="234"/>
      <c r="C166" s="235"/>
      <c r="D166" s="236" t="s">
        <v>173</v>
      </c>
      <c r="E166" s="237" t="s">
        <v>21</v>
      </c>
      <c r="F166" s="238" t="s">
        <v>141</v>
      </c>
      <c r="G166" s="235"/>
      <c r="H166" s="239">
        <v>13.840999999999999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173</v>
      </c>
      <c r="AU166" s="245" t="s">
        <v>84</v>
      </c>
      <c r="AV166" s="13" t="s">
        <v>84</v>
      </c>
      <c r="AW166" s="13" t="s">
        <v>35</v>
      </c>
      <c r="AX166" s="13" t="s">
        <v>82</v>
      </c>
      <c r="AY166" s="245" t="s">
        <v>215</v>
      </c>
    </row>
    <row r="167" s="2" customFormat="1" ht="16.5" customHeight="1">
      <c r="A167" s="41"/>
      <c r="B167" s="42"/>
      <c r="C167" s="278" t="s">
        <v>8</v>
      </c>
      <c r="D167" s="278" t="s">
        <v>278</v>
      </c>
      <c r="E167" s="279" t="s">
        <v>312</v>
      </c>
      <c r="F167" s="280" t="s">
        <v>313</v>
      </c>
      <c r="G167" s="281" t="s">
        <v>314</v>
      </c>
      <c r="H167" s="282">
        <v>0.41499999999999998</v>
      </c>
      <c r="I167" s="283"/>
      <c r="J167" s="284">
        <f>ROUND(I167*H167,2)</f>
        <v>0</v>
      </c>
      <c r="K167" s="280" t="s">
        <v>220</v>
      </c>
      <c r="L167" s="285"/>
      <c r="M167" s="286" t="s">
        <v>21</v>
      </c>
      <c r="N167" s="287" t="s">
        <v>45</v>
      </c>
      <c r="O167" s="87"/>
      <c r="P167" s="225">
        <f>O167*H167</f>
        <v>0</v>
      </c>
      <c r="Q167" s="225">
        <v>0.001</v>
      </c>
      <c r="R167" s="225">
        <f>Q167*H167</f>
        <v>0.000415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271</v>
      </c>
      <c r="AT167" s="227" t="s">
        <v>278</v>
      </c>
      <c r="AU167" s="227" t="s">
        <v>84</v>
      </c>
      <c r="AY167" s="20" t="s">
        <v>215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82</v>
      </c>
      <c r="BK167" s="228">
        <f>ROUND(I167*H167,2)</f>
        <v>0</v>
      </c>
      <c r="BL167" s="20" t="s">
        <v>221</v>
      </c>
      <c r="BM167" s="227" t="s">
        <v>1397</v>
      </c>
    </row>
    <row r="168" s="13" customFormat="1">
      <c r="A168" s="13"/>
      <c r="B168" s="234"/>
      <c r="C168" s="235"/>
      <c r="D168" s="236" t="s">
        <v>173</v>
      </c>
      <c r="E168" s="237" t="s">
        <v>21</v>
      </c>
      <c r="F168" s="238" t="s">
        <v>316</v>
      </c>
      <c r="G168" s="235"/>
      <c r="H168" s="239">
        <v>0.41499999999999998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173</v>
      </c>
      <c r="AU168" s="245" t="s">
        <v>84</v>
      </c>
      <c r="AV168" s="13" t="s">
        <v>84</v>
      </c>
      <c r="AW168" s="13" t="s">
        <v>35</v>
      </c>
      <c r="AX168" s="13" t="s">
        <v>82</v>
      </c>
      <c r="AY168" s="245" t="s">
        <v>215</v>
      </c>
    </row>
    <row r="169" s="12" customFormat="1" ht="22.8" customHeight="1">
      <c r="A169" s="12"/>
      <c r="B169" s="200"/>
      <c r="C169" s="201"/>
      <c r="D169" s="202" t="s">
        <v>73</v>
      </c>
      <c r="E169" s="214" t="s">
        <v>84</v>
      </c>
      <c r="F169" s="214" t="s">
        <v>317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SUM(P170:P178)</f>
        <v>0</v>
      </c>
      <c r="Q169" s="208"/>
      <c r="R169" s="209">
        <f>SUM(R170:R178)</f>
        <v>1.1670079999999998</v>
      </c>
      <c r="S169" s="208"/>
      <c r="T169" s="210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82</v>
      </c>
      <c r="AT169" s="212" t="s">
        <v>73</v>
      </c>
      <c r="AU169" s="212" t="s">
        <v>82</v>
      </c>
      <c r="AY169" s="211" t="s">
        <v>215</v>
      </c>
      <c r="BK169" s="213">
        <f>SUM(BK170:BK178)</f>
        <v>0</v>
      </c>
    </row>
    <row r="170" s="2" customFormat="1" ht="55.5" customHeight="1">
      <c r="A170" s="41"/>
      <c r="B170" s="42"/>
      <c r="C170" s="216" t="s">
        <v>318</v>
      </c>
      <c r="D170" s="216" t="s">
        <v>217</v>
      </c>
      <c r="E170" s="217" t="s">
        <v>319</v>
      </c>
      <c r="F170" s="218" t="s">
        <v>320</v>
      </c>
      <c r="G170" s="219" t="s">
        <v>108</v>
      </c>
      <c r="H170" s="220">
        <v>22.399999999999999</v>
      </c>
      <c r="I170" s="221"/>
      <c r="J170" s="222">
        <f>ROUND(I170*H170,2)</f>
        <v>0</v>
      </c>
      <c r="K170" s="218" t="s">
        <v>220</v>
      </c>
      <c r="L170" s="47"/>
      <c r="M170" s="223" t="s">
        <v>21</v>
      </c>
      <c r="N170" s="224" t="s">
        <v>45</v>
      </c>
      <c r="O170" s="87"/>
      <c r="P170" s="225">
        <f>O170*H170</f>
        <v>0</v>
      </c>
      <c r="Q170" s="225">
        <v>0.00031</v>
      </c>
      <c r="R170" s="225">
        <f>Q170*H170</f>
        <v>0.0069439999999999997</v>
      </c>
      <c r="S170" s="225">
        <v>0</v>
      </c>
      <c r="T170" s="22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7" t="s">
        <v>221</v>
      </c>
      <c r="AT170" s="227" t="s">
        <v>217</v>
      </c>
      <c r="AU170" s="227" t="s">
        <v>84</v>
      </c>
      <c r="AY170" s="20" t="s">
        <v>215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82</v>
      </c>
      <c r="BK170" s="228">
        <f>ROUND(I170*H170,2)</f>
        <v>0</v>
      </c>
      <c r="BL170" s="20" t="s">
        <v>221</v>
      </c>
      <c r="BM170" s="227" t="s">
        <v>1398</v>
      </c>
    </row>
    <row r="171" s="2" customFormat="1">
      <c r="A171" s="41"/>
      <c r="B171" s="42"/>
      <c r="C171" s="43"/>
      <c r="D171" s="229" t="s">
        <v>223</v>
      </c>
      <c r="E171" s="43"/>
      <c r="F171" s="230" t="s">
        <v>322</v>
      </c>
      <c r="G171" s="43"/>
      <c r="H171" s="43"/>
      <c r="I171" s="231"/>
      <c r="J171" s="43"/>
      <c r="K171" s="43"/>
      <c r="L171" s="47"/>
      <c r="M171" s="232"/>
      <c r="N171" s="233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223</v>
      </c>
      <c r="AU171" s="20" t="s">
        <v>84</v>
      </c>
    </row>
    <row r="172" s="16" customFormat="1">
      <c r="A172" s="16"/>
      <c r="B172" s="268"/>
      <c r="C172" s="269"/>
      <c r="D172" s="236" t="s">
        <v>173</v>
      </c>
      <c r="E172" s="270" t="s">
        <v>21</v>
      </c>
      <c r="F172" s="271" t="s">
        <v>240</v>
      </c>
      <c r="G172" s="269"/>
      <c r="H172" s="270" t="s">
        <v>21</v>
      </c>
      <c r="I172" s="272"/>
      <c r="J172" s="269"/>
      <c r="K172" s="269"/>
      <c r="L172" s="273"/>
      <c r="M172" s="274"/>
      <c r="N172" s="275"/>
      <c r="O172" s="275"/>
      <c r="P172" s="275"/>
      <c r="Q172" s="275"/>
      <c r="R172" s="275"/>
      <c r="S172" s="275"/>
      <c r="T172" s="27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7" t="s">
        <v>173</v>
      </c>
      <c r="AU172" s="277" t="s">
        <v>84</v>
      </c>
      <c r="AV172" s="16" t="s">
        <v>82</v>
      </c>
      <c r="AW172" s="16" t="s">
        <v>35</v>
      </c>
      <c r="AX172" s="16" t="s">
        <v>74</v>
      </c>
      <c r="AY172" s="277" t="s">
        <v>215</v>
      </c>
    </row>
    <row r="173" s="13" customFormat="1">
      <c r="A173" s="13"/>
      <c r="B173" s="234"/>
      <c r="C173" s="235"/>
      <c r="D173" s="236" t="s">
        <v>173</v>
      </c>
      <c r="E173" s="237" t="s">
        <v>21</v>
      </c>
      <c r="F173" s="238" t="s">
        <v>1399</v>
      </c>
      <c r="G173" s="235"/>
      <c r="H173" s="239">
        <v>22.399999999999999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173</v>
      </c>
      <c r="AU173" s="245" t="s">
        <v>84</v>
      </c>
      <c r="AV173" s="13" t="s">
        <v>84</v>
      </c>
      <c r="AW173" s="13" t="s">
        <v>35</v>
      </c>
      <c r="AX173" s="13" t="s">
        <v>82</v>
      </c>
      <c r="AY173" s="245" t="s">
        <v>215</v>
      </c>
    </row>
    <row r="174" s="2" customFormat="1" ht="24.15" customHeight="1">
      <c r="A174" s="41"/>
      <c r="B174" s="42"/>
      <c r="C174" s="278" t="s">
        <v>324</v>
      </c>
      <c r="D174" s="278" t="s">
        <v>278</v>
      </c>
      <c r="E174" s="279" t="s">
        <v>325</v>
      </c>
      <c r="F174" s="280" t="s">
        <v>326</v>
      </c>
      <c r="G174" s="281" t="s">
        <v>108</v>
      </c>
      <c r="H174" s="282">
        <v>26.879999999999999</v>
      </c>
      <c r="I174" s="283"/>
      <c r="J174" s="284">
        <f>ROUND(I174*H174,2)</f>
        <v>0</v>
      </c>
      <c r="K174" s="280" t="s">
        <v>220</v>
      </c>
      <c r="L174" s="285"/>
      <c r="M174" s="286" t="s">
        <v>21</v>
      </c>
      <c r="N174" s="287" t="s">
        <v>45</v>
      </c>
      <c r="O174" s="87"/>
      <c r="P174" s="225">
        <f>O174*H174</f>
        <v>0</v>
      </c>
      <c r="Q174" s="225">
        <v>0.00029999999999999997</v>
      </c>
      <c r="R174" s="225">
        <f>Q174*H174</f>
        <v>0.0080639999999999983</v>
      </c>
      <c r="S174" s="225">
        <v>0</v>
      </c>
      <c r="T174" s="22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7" t="s">
        <v>271</v>
      </c>
      <c r="AT174" s="227" t="s">
        <v>278</v>
      </c>
      <c r="AU174" s="227" t="s">
        <v>84</v>
      </c>
      <c r="AY174" s="20" t="s">
        <v>215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82</v>
      </c>
      <c r="BK174" s="228">
        <f>ROUND(I174*H174,2)</f>
        <v>0</v>
      </c>
      <c r="BL174" s="20" t="s">
        <v>221</v>
      </c>
      <c r="BM174" s="227" t="s">
        <v>1400</v>
      </c>
    </row>
    <row r="175" s="13" customFormat="1">
      <c r="A175" s="13"/>
      <c r="B175" s="234"/>
      <c r="C175" s="235"/>
      <c r="D175" s="236" t="s">
        <v>173</v>
      </c>
      <c r="E175" s="237" t="s">
        <v>21</v>
      </c>
      <c r="F175" s="238" t="s">
        <v>1401</v>
      </c>
      <c r="G175" s="235"/>
      <c r="H175" s="239">
        <v>26.879999999999999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173</v>
      </c>
      <c r="AU175" s="245" t="s">
        <v>84</v>
      </c>
      <c r="AV175" s="13" t="s">
        <v>84</v>
      </c>
      <c r="AW175" s="13" t="s">
        <v>35</v>
      </c>
      <c r="AX175" s="13" t="s">
        <v>82</v>
      </c>
      <c r="AY175" s="245" t="s">
        <v>215</v>
      </c>
    </row>
    <row r="176" s="2" customFormat="1" ht="16.5" customHeight="1">
      <c r="A176" s="41"/>
      <c r="B176" s="42"/>
      <c r="C176" s="216" t="s">
        <v>329</v>
      </c>
      <c r="D176" s="216" t="s">
        <v>217</v>
      </c>
      <c r="E176" s="217" t="s">
        <v>330</v>
      </c>
      <c r="F176" s="218" t="s">
        <v>331</v>
      </c>
      <c r="G176" s="219" t="s">
        <v>146</v>
      </c>
      <c r="H176" s="220">
        <v>0.59999999999999998</v>
      </c>
      <c r="I176" s="221"/>
      <c r="J176" s="222">
        <f>ROUND(I176*H176,2)</f>
        <v>0</v>
      </c>
      <c r="K176" s="218" t="s">
        <v>220</v>
      </c>
      <c r="L176" s="47"/>
      <c r="M176" s="223" t="s">
        <v>21</v>
      </c>
      <c r="N176" s="224" t="s">
        <v>45</v>
      </c>
      <c r="O176" s="87"/>
      <c r="P176" s="225">
        <f>O176*H176</f>
        <v>0</v>
      </c>
      <c r="Q176" s="225">
        <v>1.9199999999999999</v>
      </c>
      <c r="R176" s="225">
        <f>Q176*H176</f>
        <v>1.1519999999999999</v>
      </c>
      <c r="S176" s="225">
        <v>0</v>
      </c>
      <c r="T176" s="22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7" t="s">
        <v>221</v>
      </c>
      <c r="AT176" s="227" t="s">
        <v>217</v>
      </c>
      <c r="AU176" s="227" t="s">
        <v>84</v>
      </c>
      <c r="AY176" s="20" t="s">
        <v>215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82</v>
      </c>
      <c r="BK176" s="228">
        <f>ROUND(I176*H176,2)</f>
        <v>0</v>
      </c>
      <c r="BL176" s="20" t="s">
        <v>221</v>
      </c>
      <c r="BM176" s="227" t="s">
        <v>1402</v>
      </c>
    </row>
    <row r="177" s="2" customFormat="1">
      <c r="A177" s="41"/>
      <c r="B177" s="42"/>
      <c r="C177" s="43"/>
      <c r="D177" s="229" t="s">
        <v>223</v>
      </c>
      <c r="E177" s="43"/>
      <c r="F177" s="230" t="s">
        <v>333</v>
      </c>
      <c r="G177" s="43"/>
      <c r="H177" s="43"/>
      <c r="I177" s="231"/>
      <c r="J177" s="43"/>
      <c r="K177" s="43"/>
      <c r="L177" s="47"/>
      <c r="M177" s="232"/>
      <c r="N177" s="23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223</v>
      </c>
      <c r="AU177" s="20" t="s">
        <v>84</v>
      </c>
    </row>
    <row r="178" s="13" customFormat="1">
      <c r="A178" s="13"/>
      <c r="B178" s="234"/>
      <c r="C178" s="235"/>
      <c r="D178" s="236" t="s">
        <v>173</v>
      </c>
      <c r="E178" s="237" t="s">
        <v>21</v>
      </c>
      <c r="F178" s="238" t="s">
        <v>334</v>
      </c>
      <c r="G178" s="235"/>
      <c r="H178" s="239">
        <v>0.59999999999999998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173</v>
      </c>
      <c r="AU178" s="245" t="s">
        <v>84</v>
      </c>
      <c r="AV178" s="13" t="s">
        <v>84</v>
      </c>
      <c r="AW178" s="13" t="s">
        <v>35</v>
      </c>
      <c r="AX178" s="13" t="s">
        <v>82</v>
      </c>
      <c r="AY178" s="245" t="s">
        <v>215</v>
      </c>
    </row>
    <row r="179" s="12" customFormat="1" ht="22.8" customHeight="1">
      <c r="A179" s="12"/>
      <c r="B179" s="200"/>
      <c r="C179" s="201"/>
      <c r="D179" s="202" t="s">
        <v>73</v>
      </c>
      <c r="E179" s="214" t="s">
        <v>249</v>
      </c>
      <c r="F179" s="214" t="s">
        <v>335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SUM(P180:P185)</f>
        <v>0</v>
      </c>
      <c r="Q179" s="208"/>
      <c r="R179" s="209">
        <f>SUM(R180:R185)</f>
        <v>1.5762146399999999</v>
      </c>
      <c r="S179" s="208"/>
      <c r="T179" s="210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82</v>
      </c>
      <c r="AT179" s="212" t="s">
        <v>73</v>
      </c>
      <c r="AU179" s="212" t="s">
        <v>82</v>
      </c>
      <c r="AY179" s="211" t="s">
        <v>215</v>
      </c>
      <c r="BK179" s="213">
        <f>SUM(BK180:BK185)</f>
        <v>0</v>
      </c>
    </row>
    <row r="180" s="2" customFormat="1" ht="44.25" customHeight="1">
      <c r="A180" s="41"/>
      <c r="B180" s="42"/>
      <c r="C180" s="216" t="s">
        <v>336</v>
      </c>
      <c r="D180" s="216" t="s">
        <v>217</v>
      </c>
      <c r="E180" s="217" t="s">
        <v>337</v>
      </c>
      <c r="F180" s="218" t="s">
        <v>338</v>
      </c>
      <c r="G180" s="219" t="s">
        <v>108</v>
      </c>
      <c r="H180" s="220">
        <v>4.2119999999999997</v>
      </c>
      <c r="I180" s="221"/>
      <c r="J180" s="222">
        <f>ROUND(I180*H180,2)</f>
        <v>0</v>
      </c>
      <c r="K180" s="218" t="s">
        <v>220</v>
      </c>
      <c r="L180" s="47"/>
      <c r="M180" s="223" t="s">
        <v>21</v>
      </c>
      <c r="N180" s="224" t="s">
        <v>45</v>
      </c>
      <c r="O180" s="87"/>
      <c r="P180" s="225">
        <f>O180*H180</f>
        <v>0</v>
      </c>
      <c r="Q180" s="225">
        <v>0.28499999999999998</v>
      </c>
      <c r="R180" s="225">
        <f>Q180*H180</f>
        <v>1.2004199999999998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221</v>
      </c>
      <c r="AT180" s="227" t="s">
        <v>217</v>
      </c>
      <c r="AU180" s="227" t="s">
        <v>84</v>
      </c>
      <c r="AY180" s="20" t="s">
        <v>215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82</v>
      </c>
      <c r="BK180" s="228">
        <f>ROUND(I180*H180,2)</f>
        <v>0</v>
      </c>
      <c r="BL180" s="20" t="s">
        <v>221</v>
      </c>
      <c r="BM180" s="227" t="s">
        <v>1403</v>
      </c>
    </row>
    <row r="181" s="2" customFormat="1">
      <c r="A181" s="41"/>
      <c r="B181" s="42"/>
      <c r="C181" s="43"/>
      <c r="D181" s="229" t="s">
        <v>223</v>
      </c>
      <c r="E181" s="43"/>
      <c r="F181" s="230" t="s">
        <v>340</v>
      </c>
      <c r="G181" s="43"/>
      <c r="H181" s="43"/>
      <c r="I181" s="231"/>
      <c r="J181" s="43"/>
      <c r="K181" s="43"/>
      <c r="L181" s="47"/>
      <c r="M181" s="232"/>
      <c r="N181" s="23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223</v>
      </c>
      <c r="AU181" s="20" t="s">
        <v>84</v>
      </c>
    </row>
    <row r="182" s="13" customFormat="1">
      <c r="A182" s="13"/>
      <c r="B182" s="234"/>
      <c r="C182" s="235"/>
      <c r="D182" s="236" t="s">
        <v>173</v>
      </c>
      <c r="E182" s="237" t="s">
        <v>21</v>
      </c>
      <c r="F182" s="238" t="s">
        <v>179</v>
      </c>
      <c r="G182" s="235"/>
      <c r="H182" s="239">
        <v>4.2119999999999997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173</v>
      </c>
      <c r="AU182" s="245" t="s">
        <v>84</v>
      </c>
      <c r="AV182" s="13" t="s">
        <v>84</v>
      </c>
      <c r="AW182" s="13" t="s">
        <v>35</v>
      </c>
      <c r="AX182" s="13" t="s">
        <v>82</v>
      </c>
      <c r="AY182" s="245" t="s">
        <v>215</v>
      </c>
    </row>
    <row r="183" s="2" customFormat="1" ht="78" customHeight="1">
      <c r="A183" s="41"/>
      <c r="B183" s="42"/>
      <c r="C183" s="216" t="s">
        <v>341</v>
      </c>
      <c r="D183" s="216" t="s">
        <v>217</v>
      </c>
      <c r="E183" s="217" t="s">
        <v>342</v>
      </c>
      <c r="F183" s="218" t="s">
        <v>343</v>
      </c>
      <c r="G183" s="219" t="s">
        <v>108</v>
      </c>
      <c r="H183" s="220">
        <v>4.2119999999999997</v>
      </c>
      <c r="I183" s="221"/>
      <c r="J183" s="222">
        <f>ROUND(I183*H183,2)</f>
        <v>0</v>
      </c>
      <c r="K183" s="218" t="s">
        <v>220</v>
      </c>
      <c r="L183" s="47"/>
      <c r="M183" s="223" t="s">
        <v>21</v>
      </c>
      <c r="N183" s="224" t="s">
        <v>45</v>
      </c>
      <c r="O183" s="87"/>
      <c r="P183" s="225">
        <f>O183*H183</f>
        <v>0</v>
      </c>
      <c r="Q183" s="225">
        <v>0.089219999999999994</v>
      </c>
      <c r="R183" s="225">
        <f>Q183*H183</f>
        <v>0.37579463999999996</v>
      </c>
      <c r="S183" s="225">
        <v>0</v>
      </c>
      <c r="T183" s="22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7" t="s">
        <v>221</v>
      </c>
      <c r="AT183" s="227" t="s">
        <v>217</v>
      </c>
      <c r="AU183" s="227" t="s">
        <v>84</v>
      </c>
      <c r="AY183" s="20" t="s">
        <v>215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82</v>
      </c>
      <c r="BK183" s="228">
        <f>ROUND(I183*H183,2)</f>
        <v>0</v>
      </c>
      <c r="BL183" s="20" t="s">
        <v>221</v>
      </c>
      <c r="BM183" s="227" t="s">
        <v>1404</v>
      </c>
    </row>
    <row r="184" s="2" customFormat="1">
      <c r="A184" s="41"/>
      <c r="B184" s="42"/>
      <c r="C184" s="43"/>
      <c r="D184" s="229" t="s">
        <v>223</v>
      </c>
      <c r="E184" s="43"/>
      <c r="F184" s="230" t="s">
        <v>345</v>
      </c>
      <c r="G184" s="43"/>
      <c r="H184" s="43"/>
      <c r="I184" s="231"/>
      <c r="J184" s="43"/>
      <c r="K184" s="43"/>
      <c r="L184" s="47"/>
      <c r="M184" s="232"/>
      <c r="N184" s="23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223</v>
      </c>
      <c r="AU184" s="20" t="s">
        <v>84</v>
      </c>
    </row>
    <row r="185" s="13" customFormat="1">
      <c r="A185" s="13"/>
      <c r="B185" s="234"/>
      <c r="C185" s="235"/>
      <c r="D185" s="236" t="s">
        <v>173</v>
      </c>
      <c r="E185" s="237" t="s">
        <v>21</v>
      </c>
      <c r="F185" s="238" t="s">
        <v>179</v>
      </c>
      <c r="G185" s="235"/>
      <c r="H185" s="239">
        <v>4.2119999999999997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173</v>
      </c>
      <c r="AU185" s="245" t="s">
        <v>84</v>
      </c>
      <c r="AV185" s="13" t="s">
        <v>84</v>
      </c>
      <c r="AW185" s="13" t="s">
        <v>35</v>
      </c>
      <c r="AX185" s="13" t="s">
        <v>82</v>
      </c>
      <c r="AY185" s="245" t="s">
        <v>215</v>
      </c>
    </row>
    <row r="186" s="12" customFormat="1" ht="22.8" customHeight="1">
      <c r="A186" s="12"/>
      <c r="B186" s="200"/>
      <c r="C186" s="201"/>
      <c r="D186" s="202" t="s">
        <v>73</v>
      </c>
      <c r="E186" s="214" t="s">
        <v>255</v>
      </c>
      <c r="F186" s="214" t="s">
        <v>346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SUM(P187:P272)</f>
        <v>0</v>
      </c>
      <c r="Q186" s="208"/>
      <c r="R186" s="209">
        <f>SUM(R187:R272)</f>
        <v>5.12905693</v>
      </c>
      <c r="S186" s="208"/>
      <c r="T186" s="210">
        <f>SUM(T187:T272)</f>
        <v>0.1339244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82</v>
      </c>
      <c r="AT186" s="212" t="s">
        <v>73</v>
      </c>
      <c r="AU186" s="212" t="s">
        <v>82</v>
      </c>
      <c r="AY186" s="211" t="s">
        <v>215</v>
      </c>
      <c r="BK186" s="213">
        <f>SUM(BK187:BK272)</f>
        <v>0</v>
      </c>
    </row>
    <row r="187" s="2" customFormat="1" ht="24.15" customHeight="1">
      <c r="A187" s="41"/>
      <c r="B187" s="42"/>
      <c r="C187" s="216" t="s">
        <v>7</v>
      </c>
      <c r="D187" s="216" t="s">
        <v>217</v>
      </c>
      <c r="E187" s="217" t="s">
        <v>347</v>
      </c>
      <c r="F187" s="218" t="s">
        <v>348</v>
      </c>
      <c r="G187" s="219" t="s">
        <v>108</v>
      </c>
      <c r="H187" s="220">
        <v>17.216999999999999</v>
      </c>
      <c r="I187" s="221"/>
      <c r="J187" s="222">
        <f>ROUND(I187*H187,2)</f>
        <v>0</v>
      </c>
      <c r="K187" s="218" t="s">
        <v>220</v>
      </c>
      <c r="L187" s="47"/>
      <c r="M187" s="223" t="s">
        <v>21</v>
      </c>
      <c r="N187" s="224" t="s">
        <v>45</v>
      </c>
      <c r="O187" s="87"/>
      <c r="P187" s="225">
        <f>O187*H187</f>
        <v>0</v>
      </c>
      <c r="Q187" s="225">
        <v>0.00020000000000000001</v>
      </c>
      <c r="R187" s="225">
        <f>Q187*H187</f>
        <v>0.0034434000000000001</v>
      </c>
      <c r="S187" s="225">
        <v>0</v>
      </c>
      <c r="T187" s="226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7" t="s">
        <v>221</v>
      </c>
      <c r="AT187" s="227" t="s">
        <v>217</v>
      </c>
      <c r="AU187" s="227" t="s">
        <v>84</v>
      </c>
      <c r="AY187" s="20" t="s">
        <v>215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82</v>
      </c>
      <c r="BK187" s="228">
        <f>ROUND(I187*H187,2)</f>
        <v>0</v>
      </c>
      <c r="BL187" s="20" t="s">
        <v>221</v>
      </c>
      <c r="BM187" s="227" t="s">
        <v>349</v>
      </c>
    </row>
    <row r="188" s="2" customFormat="1">
      <c r="A188" s="41"/>
      <c r="B188" s="42"/>
      <c r="C188" s="43"/>
      <c r="D188" s="229" t="s">
        <v>223</v>
      </c>
      <c r="E188" s="43"/>
      <c r="F188" s="230" t="s">
        <v>350</v>
      </c>
      <c r="G188" s="43"/>
      <c r="H188" s="43"/>
      <c r="I188" s="231"/>
      <c r="J188" s="43"/>
      <c r="K188" s="43"/>
      <c r="L188" s="47"/>
      <c r="M188" s="232"/>
      <c r="N188" s="23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223</v>
      </c>
      <c r="AU188" s="20" t="s">
        <v>84</v>
      </c>
    </row>
    <row r="189" s="13" customFormat="1">
      <c r="A189" s="13"/>
      <c r="B189" s="234"/>
      <c r="C189" s="235"/>
      <c r="D189" s="236" t="s">
        <v>173</v>
      </c>
      <c r="E189" s="237" t="s">
        <v>21</v>
      </c>
      <c r="F189" s="238" t="s">
        <v>351</v>
      </c>
      <c r="G189" s="235"/>
      <c r="H189" s="239">
        <v>17.216999999999999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173</v>
      </c>
      <c r="AU189" s="245" t="s">
        <v>84</v>
      </c>
      <c r="AV189" s="13" t="s">
        <v>84</v>
      </c>
      <c r="AW189" s="13" t="s">
        <v>35</v>
      </c>
      <c r="AX189" s="13" t="s">
        <v>82</v>
      </c>
      <c r="AY189" s="245" t="s">
        <v>215</v>
      </c>
    </row>
    <row r="190" s="2" customFormat="1" ht="66.75" customHeight="1">
      <c r="A190" s="41"/>
      <c r="B190" s="42"/>
      <c r="C190" s="216" t="s">
        <v>352</v>
      </c>
      <c r="D190" s="216" t="s">
        <v>217</v>
      </c>
      <c r="E190" s="217" t="s">
        <v>1043</v>
      </c>
      <c r="F190" s="218" t="s">
        <v>1044</v>
      </c>
      <c r="G190" s="219" t="s">
        <v>108</v>
      </c>
      <c r="H190" s="220">
        <v>4.4660000000000002</v>
      </c>
      <c r="I190" s="221"/>
      <c r="J190" s="222">
        <f>ROUND(I190*H190,2)</f>
        <v>0</v>
      </c>
      <c r="K190" s="218" t="s">
        <v>220</v>
      </c>
      <c r="L190" s="47"/>
      <c r="M190" s="223" t="s">
        <v>21</v>
      </c>
      <c r="N190" s="224" t="s">
        <v>45</v>
      </c>
      <c r="O190" s="87"/>
      <c r="P190" s="225">
        <f>O190*H190</f>
        <v>0</v>
      </c>
      <c r="Q190" s="225">
        <v>0.0086</v>
      </c>
      <c r="R190" s="225">
        <f>Q190*H190</f>
        <v>0.0384076</v>
      </c>
      <c r="S190" s="225">
        <v>0</v>
      </c>
      <c r="T190" s="226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7" t="s">
        <v>221</v>
      </c>
      <c r="AT190" s="227" t="s">
        <v>217</v>
      </c>
      <c r="AU190" s="227" t="s">
        <v>84</v>
      </c>
      <c r="AY190" s="20" t="s">
        <v>215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82</v>
      </c>
      <c r="BK190" s="228">
        <f>ROUND(I190*H190,2)</f>
        <v>0</v>
      </c>
      <c r="BL190" s="20" t="s">
        <v>221</v>
      </c>
      <c r="BM190" s="227" t="s">
        <v>1405</v>
      </c>
    </row>
    <row r="191" s="2" customFormat="1">
      <c r="A191" s="41"/>
      <c r="B191" s="42"/>
      <c r="C191" s="43"/>
      <c r="D191" s="229" t="s">
        <v>223</v>
      </c>
      <c r="E191" s="43"/>
      <c r="F191" s="230" t="s">
        <v>1046</v>
      </c>
      <c r="G191" s="43"/>
      <c r="H191" s="43"/>
      <c r="I191" s="231"/>
      <c r="J191" s="43"/>
      <c r="K191" s="43"/>
      <c r="L191" s="47"/>
      <c r="M191" s="232"/>
      <c r="N191" s="23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223</v>
      </c>
      <c r="AU191" s="20" t="s">
        <v>84</v>
      </c>
    </row>
    <row r="192" s="16" customFormat="1">
      <c r="A192" s="16"/>
      <c r="B192" s="268"/>
      <c r="C192" s="269"/>
      <c r="D192" s="236" t="s">
        <v>173</v>
      </c>
      <c r="E192" s="270" t="s">
        <v>21</v>
      </c>
      <c r="F192" s="271" t="s">
        <v>1047</v>
      </c>
      <c r="G192" s="269"/>
      <c r="H192" s="270" t="s">
        <v>21</v>
      </c>
      <c r="I192" s="272"/>
      <c r="J192" s="269"/>
      <c r="K192" s="269"/>
      <c r="L192" s="273"/>
      <c r="M192" s="274"/>
      <c r="N192" s="275"/>
      <c r="O192" s="275"/>
      <c r="P192" s="275"/>
      <c r="Q192" s="275"/>
      <c r="R192" s="275"/>
      <c r="S192" s="275"/>
      <c r="T192" s="27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7" t="s">
        <v>173</v>
      </c>
      <c r="AU192" s="277" t="s">
        <v>84</v>
      </c>
      <c r="AV192" s="16" t="s">
        <v>82</v>
      </c>
      <c r="AW192" s="16" t="s">
        <v>35</v>
      </c>
      <c r="AX192" s="16" t="s">
        <v>74</v>
      </c>
      <c r="AY192" s="277" t="s">
        <v>215</v>
      </c>
    </row>
    <row r="193" s="13" customFormat="1">
      <c r="A193" s="13"/>
      <c r="B193" s="234"/>
      <c r="C193" s="235"/>
      <c r="D193" s="236" t="s">
        <v>173</v>
      </c>
      <c r="E193" s="237" t="s">
        <v>21</v>
      </c>
      <c r="F193" s="238" t="s">
        <v>1406</v>
      </c>
      <c r="G193" s="235"/>
      <c r="H193" s="239">
        <v>2.1560000000000001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173</v>
      </c>
      <c r="AU193" s="245" t="s">
        <v>84</v>
      </c>
      <c r="AV193" s="13" t="s">
        <v>84</v>
      </c>
      <c r="AW193" s="13" t="s">
        <v>35</v>
      </c>
      <c r="AX193" s="13" t="s">
        <v>74</v>
      </c>
      <c r="AY193" s="245" t="s">
        <v>215</v>
      </c>
    </row>
    <row r="194" s="14" customFormat="1">
      <c r="A194" s="14"/>
      <c r="B194" s="246"/>
      <c r="C194" s="247"/>
      <c r="D194" s="236" t="s">
        <v>173</v>
      </c>
      <c r="E194" s="248" t="s">
        <v>1363</v>
      </c>
      <c r="F194" s="249" t="s">
        <v>226</v>
      </c>
      <c r="G194" s="247"/>
      <c r="H194" s="250">
        <v>2.1560000000000001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173</v>
      </c>
      <c r="AU194" s="256" t="s">
        <v>84</v>
      </c>
      <c r="AV194" s="14" t="s">
        <v>120</v>
      </c>
      <c r="AW194" s="14" t="s">
        <v>35</v>
      </c>
      <c r="AX194" s="14" t="s">
        <v>74</v>
      </c>
      <c r="AY194" s="256" t="s">
        <v>215</v>
      </c>
    </row>
    <row r="195" s="16" customFormat="1">
      <c r="A195" s="16"/>
      <c r="B195" s="268"/>
      <c r="C195" s="269"/>
      <c r="D195" s="236" t="s">
        <v>173</v>
      </c>
      <c r="E195" s="270" t="s">
        <v>21</v>
      </c>
      <c r="F195" s="271" t="s">
        <v>1049</v>
      </c>
      <c r="G195" s="269"/>
      <c r="H195" s="270" t="s">
        <v>21</v>
      </c>
      <c r="I195" s="272"/>
      <c r="J195" s="269"/>
      <c r="K195" s="269"/>
      <c r="L195" s="273"/>
      <c r="M195" s="274"/>
      <c r="N195" s="275"/>
      <c r="O195" s="275"/>
      <c r="P195" s="275"/>
      <c r="Q195" s="275"/>
      <c r="R195" s="275"/>
      <c r="S195" s="275"/>
      <c r="T195" s="27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7" t="s">
        <v>173</v>
      </c>
      <c r="AU195" s="277" t="s">
        <v>84</v>
      </c>
      <c r="AV195" s="16" t="s">
        <v>82</v>
      </c>
      <c r="AW195" s="16" t="s">
        <v>35</v>
      </c>
      <c r="AX195" s="16" t="s">
        <v>74</v>
      </c>
      <c r="AY195" s="277" t="s">
        <v>215</v>
      </c>
    </row>
    <row r="196" s="13" customFormat="1">
      <c r="A196" s="13"/>
      <c r="B196" s="234"/>
      <c r="C196" s="235"/>
      <c r="D196" s="236" t="s">
        <v>173</v>
      </c>
      <c r="E196" s="237" t="s">
        <v>21</v>
      </c>
      <c r="F196" s="238" t="s">
        <v>1407</v>
      </c>
      <c r="G196" s="235"/>
      <c r="H196" s="239">
        <v>2.3100000000000001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173</v>
      </c>
      <c r="AU196" s="245" t="s">
        <v>84</v>
      </c>
      <c r="AV196" s="13" t="s">
        <v>84</v>
      </c>
      <c r="AW196" s="13" t="s">
        <v>35</v>
      </c>
      <c r="AX196" s="13" t="s">
        <v>74</v>
      </c>
      <c r="AY196" s="245" t="s">
        <v>215</v>
      </c>
    </row>
    <row r="197" s="14" customFormat="1">
      <c r="A197" s="14"/>
      <c r="B197" s="246"/>
      <c r="C197" s="247"/>
      <c r="D197" s="236" t="s">
        <v>173</v>
      </c>
      <c r="E197" s="248" t="s">
        <v>1351</v>
      </c>
      <c r="F197" s="249" t="s">
        <v>226</v>
      </c>
      <c r="G197" s="247"/>
      <c r="H197" s="250">
        <v>2.3100000000000001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173</v>
      </c>
      <c r="AU197" s="256" t="s">
        <v>84</v>
      </c>
      <c r="AV197" s="14" t="s">
        <v>120</v>
      </c>
      <c r="AW197" s="14" t="s">
        <v>35</v>
      </c>
      <c r="AX197" s="14" t="s">
        <v>74</v>
      </c>
      <c r="AY197" s="256" t="s">
        <v>215</v>
      </c>
    </row>
    <row r="198" s="15" customFormat="1">
      <c r="A198" s="15"/>
      <c r="B198" s="257"/>
      <c r="C198" s="258"/>
      <c r="D198" s="236" t="s">
        <v>173</v>
      </c>
      <c r="E198" s="259" t="s">
        <v>21</v>
      </c>
      <c r="F198" s="260" t="s">
        <v>227</v>
      </c>
      <c r="G198" s="258"/>
      <c r="H198" s="261">
        <v>4.4660000000000002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173</v>
      </c>
      <c r="AU198" s="267" t="s">
        <v>84</v>
      </c>
      <c r="AV198" s="15" t="s">
        <v>221</v>
      </c>
      <c r="AW198" s="15" t="s">
        <v>35</v>
      </c>
      <c r="AX198" s="15" t="s">
        <v>82</v>
      </c>
      <c r="AY198" s="267" t="s">
        <v>215</v>
      </c>
    </row>
    <row r="199" s="2" customFormat="1" ht="24.15" customHeight="1">
      <c r="A199" s="41"/>
      <c r="B199" s="42"/>
      <c r="C199" s="278" t="s">
        <v>362</v>
      </c>
      <c r="D199" s="278" t="s">
        <v>278</v>
      </c>
      <c r="E199" s="279" t="s">
        <v>1050</v>
      </c>
      <c r="F199" s="280" t="s">
        <v>1051</v>
      </c>
      <c r="G199" s="281" t="s">
        <v>108</v>
      </c>
      <c r="H199" s="282">
        <v>2.2639999999999998</v>
      </c>
      <c r="I199" s="283"/>
      <c r="J199" s="284">
        <f>ROUND(I199*H199,2)</f>
        <v>0</v>
      </c>
      <c r="K199" s="280" t="s">
        <v>220</v>
      </c>
      <c r="L199" s="285"/>
      <c r="M199" s="286" t="s">
        <v>21</v>
      </c>
      <c r="N199" s="287" t="s">
        <v>45</v>
      </c>
      <c r="O199" s="87"/>
      <c r="P199" s="225">
        <f>O199*H199</f>
        <v>0</v>
      </c>
      <c r="Q199" s="225">
        <v>0.0041000000000000003</v>
      </c>
      <c r="R199" s="225">
        <f>Q199*H199</f>
        <v>0.0092823999999999997</v>
      </c>
      <c r="S199" s="225">
        <v>0</v>
      </c>
      <c r="T199" s="226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7" t="s">
        <v>271</v>
      </c>
      <c r="AT199" s="227" t="s">
        <v>278</v>
      </c>
      <c r="AU199" s="227" t="s">
        <v>84</v>
      </c>
      <c r="AY199" s="20" t="s">
        <v>215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82</v>
      </c>
      <c r="BK199" s="228">
        <f>ROUND(I199*H199,2)</f>
        <v>0</v>
      </c>
      <c r="BL199" s="20" t="s">
        <v>221</v>
      </c>
      <c r="BM199" s="227" t="s">
        <v>1408</v>
      </c>
    </row>
    <row r="200" s="13" customFormat="1">
      <c r="A200" s="13"/>
      <c r="B200" s="234"/>
      <c r="C200" s="235"/>
      <c r="D200" s="236" t="s">
        <v>173</v>
      </c>
      <c r="E200" s="237" t="s">
        <v>21</v>
      </c>
      <c r="F200" s="238" t="s">
        <v>1409</v>
      </c>
      <c r="G200" s="235"/>
      <c r="H200" s="239">
        <v>2.2639999999999998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173</v>
      </c>
      <c r="AU200" s="245" t="s">
        <v>84</v>
      </c>
      <c r="AV200" s="13" t="s">
        <v>84</v>
      </c>
      <c r="AW200" s="13" t="s">
        <v>35</v>
      </c>
      <c r="AX200" s="13" t="s">
        <v>82</v>
      </c>
      <c r="AY200" s="245" t="s">
        <v>215</v>
      </c>
    </row>
    <row r="201" s="2" customFormat="1" ht="16.5" customHeight="1">
      <c r="A201" s="41"/>
      <c r="B201" s="42"/>
      <c r="C201" s="278" t="s">
        <v>368</v>
      </c>
      <c r="D201" s="278" t="s">
        <v>278</v>
      </c>
      <c r="E201" s="279" t="s">
        <v>1054</v>
      </c>
      <c r="F201" s="280" t="s">
        <v>1055</v>
      </c>
      <c r="G201" s="281" t="s">
        <v>108</v>
      </c>
      <c r="H201" s="282">
        <v>2.5470000000000002</v>
      </c>
      <c r="I201" s="283"/>
      <c r="J201" s="284">
        <f>ROUND(I201*H201,2)</f>
        <v>0</v>
      </c>
      <c r="K201" s="280" t="s">
        <v>220</v>
      </c>
      <c r="L201" s="285"/>
      <c r="M201" s="286" t="s">
        <v>21</v>
      </c>
      <c r="N201" s="287" t="s">
        <v>45</v>
      </c>
      <c r="O201" s="87"/>
      <c r="P201" s="225">
        <f>O201*H201</f>
        <v>0</v>
      </c>
      <c r="Q201" s="225">
        <v>0.0036800000000000001</v>
      </c>
      <c r="R201" s="225">
        <f>Q201*H201</f>
        <v>0.0093729600000000014</v>
      </c>
      <c r="S201" s="225">
        <v>0</v>
      </c>
      <c r="T201" s="22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7" t="s">
        <v>271</v>
      </c>
      <c r="AT201" s="227" t="s">
        <v>278</v>
      </c>
      <c r="AU201" s="227" t="s">
        <v>84</v>
      </c>
      <c r="AY201" s="20" t="s">
        <v>215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82</v>
      </c>
      <c r="BK201" s="228">
        <f>ROUND(I201*H201,2)</f>
        <v>0</v>
      </c>
      <c r="BL201" s="20" t="s">
        <v>221</v>
      </c>
      <c r="BM201" s="227" t="s">
        <v>1410</v>
      </c>
    </row>
    <row r="202" s="13" customFormat="1">
      <c r="A202" s="13"/>
      <c r="B202" s="234"/>
      <c r="C202" s="235"/>
      <c r="D202" s="236" t="s">
        <v>173</v>
      </c>
      <c r="E202" s="237" t="s">
        <v>21</v>
      </c>
      <c r="F202" s="238" t="s">
        <v>1411</v>
      </c>
      <c r="G202" s="235"/>
      <c r="H202" s="239">
        <v>2.4260000000000002</v>
      </c>
      <c r="I202" s="240"/>
      <c r="J202" s="235"/>
      <c r="K202" s="235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173</v>
      </c>
      <c r="AU202" s="245" t="s">
        <v>84</v>
      </c>
      <c r="AV202" s="13" t="s">
        <v>84</v>
      </c>
      <c r="AW202" s="13" t="s">
        <v>35</v>
      </c>
      <c r="AX202" s="13" t="s">
        <v>82</v>
      </c>
      <c r="AY202" s="245" t="s">
        <v>215</v>
      </c>
    </row>
    <row r="203" s="13" customFormat="1">
      <c r="A203" s="13"/>
      <c r="B203" s="234"/>
      <c r="C203" s="235"/>
      <c r="D203" s="236" t="s">
        <v>173</v>
      </c>
      <c r="E203" s="235"/>
      <c r="F203" s="238" t="s">
        <v>1412</v>
      </c>
      <c r="G203" s="235"/>
      <c r="H203" s="239">
        <v>2.5470000000000002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173</v>
      </c>
      <c r="AU203" s="245" t="s">
        <v>84</v>
      </c>
      <c r="AV203" s="13" t="s">
        <v>84</v>
      </c>
      <c r="AW203" s="13" t="s">
        <v>4</v>
      </c>
      <c r="AX203" s="13" t="s">
        <v>82</v>
      </c>
      <c r="AY203" s="245" t="s">
        <v>215</v>
      </c>
    </row>
    <row r="204" s="2" customFormat="1" ht="55.5" customHeight="1">
      <c r="A204" s="41"/>
      <c r="B204" s="42"/>
      <c r="C204" s="216" t="s">
        <v>373</v>
      </c>
      <c r="D204" s="216" t="s">
        <v>217</v>
      </c>
      <c r="E204" s="217" t="s">
        <v>374</v>
      </c>
      <c r="F204" s="218" t="s">
        <v>375</v>
      </c>
      <c r="G204" s="219" t="s">
        <v>119</v>
      </c>
      <c r="H204" s="220">
        <v>0.56000000000000005</v>
      </c>
      <c r="I204" s="221"/>
      <c r="J204" s="222">
        <f>ROUND(I204*H204,2)</f>
        <v>0</v>
      </c>
      <c r="K204" s="218" t="s">
        <v>220</v>
      </c>
      <c r="L204" s="47"/>
      <c r="M204" s="223" t="s">
        <v>21</v>
      </c>
      <c r="N204" s="224" t="s">
        <v>45</v>
      </c>
      <c r="O204" s="87"/>
      <c r="P204" s="225">
        <f>O204*H204</f>
        <v>0</v>
      </c>
      <c r="Q204" s="225">
        <v>0.0033899999999999998</v>
      </c>
      <c r="R204" s="225">
        <f>Q204*H204</f>
        <v>0.0018984</v>
      </c>
      <c r="S204" s="225">
        <v>0</v>
      </c>
      <c r="T204" s="22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7" t="s">
        <v>221</v>
      </c>
      <c r="AT204" s="227" t="s">
        <v>217</v>
      </c>
      <c r="AU204" s="227" t="s">
        <v>84</v>
      </c>
      <c r="AY204" s="20" t="s">
        <v>215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82</v>
      </c>
      <c r="BK204" s="228">
        <f>ROUND(I204*H204,2)</f>
        <v>0</v>
      </c>
      <c r="BL204" s="20" t="s">
        <v>221</v>
      </c>
      <c r="BM204" s="227" t="s">
        <v>376</v>
      </c>
    </row>
    <row r="205" s="2" customFormat="1">
      <c r="A205" s="41"/>
      <c r="B205" s="42"/>
      <c r="C205" s="43"/>
      <c r="D205" s="229" t="s">
        <v>223</v>
      </c>
      <c r="E205" s="43"/>
      <c r="F205" s="230" t="s">
        <v>377</v>
      </c>
      <c r="G205" s="43"/>
      <c r="H205" s="43"/>
      <c r="I205" s="231"/>
      <c r="J205" s="43"/>
      <c r="K205" s="43"/>
      <c r="L205" s="47"/>
      <c r="M205" s="232"/>
      <c r="N205" s="23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223</v>
      </c>
      <c r="AU205" s="20" t="s">
        <v>84</v>
      </c>
    </row>
    <row r="206" s="16" customFormat="1">
      <c r="A206" s="16"/>
      <c r="B206" s="268"/>
      <c r="C206" s="269"/>
      <c r="D206" s="236" t="s">
        <v>173</v>
      </c>
      <c r="E206" s="270" t="s">
        <v>21</v>
      </c>
      <c r="F206" s="271" t="s">
        <v>1413</v>
      </c>
      <c r="G206" s="269"/>
      <c r="H206" s="270" t="s">
        <v>21</v>
      </c>
      <c r="I206" s="272"/>
      <c r="J206" s="269"/>
      <c r="K206" s="269"/>
      <c r="L206" s="273"/>
      <c r="M206" s="274"/>
      <c r="N206" s="275"/>
      <c r="O206" s="275"/>
      <c r="P206" s="275"/>
      <c r="Q206" s="275"/>
      <c r="R206" s="275"/>
      <c r="S206" s="275"/>
      <c r="T206" s="27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7" t="s">
        <v>173</v>
      </c>
      <c r="AU206" s="277" t="s">
        <v>84</v>
      </c>
      <c r="AV206" s="16" t="s">
        <v>82</v>
      </c>
      <c r="AW206" s="16" t="s">
        <v>35</v>
      </c>
      <c r="AX206" s="16" t="s">
        <v>74</v>
      </c>
      <c r="AY206" s="277" t="s">
        <v>215</v>
      </c>
    </row>
    <row r="207" s="13" customFormat="1">
      <c r="A207" s="13"/>
      <c r="B207" s="234"/>
      <c r="C207" s="235"/>
      <c r="D207" s="236" t="s">
        <v>173</v>
      </c>
      <c r="E207" s="237" t="s">
        <v>21</v>
      </c>
      <c r="F207" s="238" t="s">
        <v>1414</v>
      </c>
      <c r="G207" s="235"/>
      <c r="H207" s="239">
        <v>0.56000000000000005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173</v>
      </c>
      <c r="AU207" s="245" t="s">
        <v>84</v>
      </c>
      <c r="AV207" s="13" t="s">
        <v>84</v>
      </c>
      <c r="AW207" s="13" t="s">
        <v>35</v>
      </c>
      <c r="AX207" s="13" t="s">
        <v>82</v>
      </c>
      <c r="AY207" s="245" t="s">
        <v>215</v>
      </c>
    </row>
    <row r="208" s="2" customFormat="1" ht="24.15" customHeight="1">
      <c r="A208" s="41"/>
      <c r="B208" s="42"/>
      <c r="C208" s="278" t="s">
        <v>380</v>
      </c>
      <c r="D208" s="278" t="s">
        <v>278</v>
      </c>
      <c r="E208" s="279" t="s">
        <v>381</v>
      </c>
      <c r="F208" s="280" t="s">
        <v>382</v>
      </c>
      <c r="G208" s="281" t="s">
        <v>108</v>
      </c>
      <c r="H208" s="282">
        <v>0.17499999999999999</v>
      </c>
      <c r="I208" s="283"/>
      <c r="J208" s="284">
        <f>ROUND(I208*H208,2)</f>
        <v>0</v>
      </c>
      <c r="K208" s="280" t="s">
        <v>220</v>
      </c>
      <c r="L208" s="285"/>
      <c r="M208" s="286" t="s">
        <v>21</v>
      </c>
      <c r="N208" s="287" t="s">
        <v>45</v>
      </c>
      <c r="O208" s="87"/>
      <c r="P208" s="225">
        <f>O208*H208</f>
        <v>0</v>
      </c>
      <c r="Q208" s="225">
        <v>0.0011999999999999999</v>
      </c>
      <c r="R208" s="225">
        <f>Q208*H208</f>
        <v>0.00020999999999999998</v>
      </c>
      <c r="S208" s="225">
        <v>0</v>
      </c>
      <c r="T208" s="226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7" t="s">
        <v>271</v>
      </c>
      <c r="AT208" s="227" t="s">
        <v>278</v>
      </c>
      <c r="AU208" s="227" t="s">
        <v>84</v>
      </c>
      <c r="AY208" s="20" t="s">
        <v>215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82</v>
      </c>
      <c r="BK208" s="228">
        <f>ROUND(I208*H208,2)</f>
        <v>0</v>
      </c>
      <c r="BL208" s="20" t="s">
        <v>221</v>
      </c>
      <c r="BM208" s="227" t="s">
        <v>383</v>
      </c>
    </row>
    <row r="209" s="13" customFormat="1">
      <c r="A209" s="13"/>
      <c r="B209" s="234"/>
      <c r="C209" s="235"/>
      <c r="D209" s="236" t="s">
        <v>173</v>
      </c>
      <c r="E209" s="237" t="s">
        <v>21</v>
      </c>
      <c r="F209" s="238" t="s">
        <v>1415</v>
      </c>
      <c r="G209" s="235"/>
      <c r="H209" s="239">
        <v>0.159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173</v>
      </c>
      <c r="AU209" s="245" t="s">
        <v>84</v>
      </c>
      <c r="AV209" s="13" t="s">
        <v>84</v>
      </c>
      <c r="AW209" s="13" t="s">
        <v>35</v>
      </c>
      <c r="AX209" s="13" t="s">
        <v>82</v>
      </c>
      <c r="AY209" s="245" t="s">
        <v>215</v>
      </c>
    </row>
    <row r="210" s="13" customFormat="1">
      <c r="A210" s="13"/>
      <c r="B210" s="234"/>
      <c r="C210" s="235"/>
      <c r="D210" s="236" t="s">
        <v>173</v>
      </c>
      <c r="E210" s="235"/>
      <c r="F210" s="238" t="s">
        <v>1416</v>
      </c>
      <c r="G210" s="235"/>
      <c r="H210" s="239">
        <v>0.17499999999999999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173</v>
      </c>
      <c r="AU210" s="245" t="s">
        <v>84</v>
      </c>
      <c r="AV210" s="13" t="s">
        <v>84</v>
      </c>
      <c r="AW210" s="13" t="s">
        <v>4</v>
      </c>
      <c r="AX210" s="13" t="s">
        <v>82</v>
      </c>
      <c r="AY210" s="245" t="s">
        <v>215</v>
      </c>
    </row>
    <row r="211" s="2" customFormat="1" ht="55.5" customHeight="1">
      <c r="A211" s="41"/>
      <c r="B211" s="42"/>
      <c r="C211" s="216" t="s">
        <v>386</v>
      </c>
      <c r="D211" s="216" t="s">
        <v>217</v>
      </c>
      <c r="E211" s="217" t="s">
        <v>387</v>
      </c>
      <c r="F211" s="218" t="s">
        <v>388</v>
      </c>
      <c r="G211" s="219" t="s">
        <v>119</v>
      </c>
      <c r="H211" s="220">
        <v>0.59999999999999998</v>
      </c>
      <c r="I211" s="221"/>
      <c r="J211" s="222">
        <f>ROUND(I211*H211,2)</f>
        <v>0</v>
      </c>
      <c r="K211" s="218" t="s">
        <v>220</v>
      </c>
      <c r="L211" s="47"/>
      <c r="M211" s="223" t="s">
        <v>21</v>
      </c>
      <c r="N211" s="224" t="s">
        <v>45</v>
      </c>
      <c r="O211" s="87"/>
      <c r="P211" s="225">
        <f>O211*H211</f>
        <v>0</v>
      </c>
      <c r="Q211" s="225">
        <v>0.0033899999999999998</v>
      </c>
      <c r="R211" s="225">
        <f>Q211*H211</f>
        <v>0.0020339999999999998</v>
      </c>
      <c r="S211" s="225">
        <v>0</v>
      </c>
      <c r="T211" s="22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7" t="s">
        <v>221</v>
      </c>
      <c r="AT211" s="227" t="s">
        <v>217</v>
      </c>
      <c r="AU211" s="227" t="s">
        <v>84</v>
      </c>
      <c r="AY211" s="20" t="s">
        <v>215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82</v>
      </c>
      <c r="BK211" s="228">
        <f>ROUND(I211*H211,2)</f>
        <v>0</v>
      </c>
      <c r="BL211" s="20" t="s">
        <v>221</v>
      </c>
      <c r="BM211" s="227" t="s">
        <v>389</v>
      </c>
    </row>
    <row r="212" s="2" customFormat="1">
      <c r="A212" s="41"/>
      <c r="B212" s="42"/>
      <c r="C212" s="43"/>
      <c r="D212" s="229" t="s">
        <v>223</v>
      </c>
      <c r="E212" s="43"/>
      <c r="F212" s="230" t="s">
        <v>390</v>
      </c>
      <c r="G212" s="43"/>
      <c r="H212" s="43"/>
      <c r="I212" s="231"/>
      <c r="J212" s="43"/>
      <c r="K212" s="43"/>
      <c r="L212" s="47"/>
      <c r="M212" s="232"/>
      <c r="N212" s="233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223</v>
      </c>
      <c r="AU212" s="20" t="s">
        <v>84</v>
      </c>
    </row>
    <row r="213" s="16" customFormat="1">
      <c r="A213" s="16"/>
      <c r="B213" s="268"/>
      <c r="C213" s="269"/>
      <c r="D213" s="236" t="s">
        <v>173</v>
      </c>
      <c r="E213" s="270" t="s">
        <v>21</v>
      </c>
      <c r="F213" s="271" t="s">
        <v>1417</v>
      </c>
      <c r="G213" s="269"/>
      <c r="H213" s="270" t="s">
        <v>21</v>
      </c>
      <c r="I213" s="272"/>
      <c r="J213" s="269"/>
      <c r="K213" s="269"/>
      <c r="L213" s="273"/>
      <c r="M213" s="274"/>
      <c r="N213" s="275"/>
      <c r="O213" s="275"/>
      <c r="P213" s="275"/>
      <c r="Q213" s="275"/>
      <c r="R213" s="275"/>
      <c r="S213" s="275"/>
      <c r="T213" s="27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7" t="s">
        <v>173</v>
      </c>
      <c r="AU213" s="277" t="s">
        <v>84</v>
      </c>
      <c r="AV213" s="16" t="s">
        <v>82</v>
      </c>
      <c r="AW213" s="16" t="s">
        <v>35</v>
      </c>
      <c r="AX213" s="16" t="s">
        <v>74</v>
      </c>
      <c r="AY213" s="277" t="s">
        <v>215</v>
      </c>
    </row>
    <row r="214" s="13" customFormat="1">
      <c r="A214" s="13"/>
      <c r="B214" s="234"/>
      <c r="C214" s="235"/>
      <c r="D214" s="236" t="s">
        <v>173</v>
      </c>
      <c r="E214" s="237" t="s">
        <v>21</v>
      </c>
      <c r="F214" s="238" t="s">
        <v>392</v>
      </c>
      <c r="G214" s="235"/>
      <c r="H214" s="239">
        <v>0.59999999999999998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173</v>
      </c>
      <c r="AU214" s="245" t="s">
        <v>84</v>
      </c>
      <c r="AV214" s="13" t="s">
        <v>84</v>
      </c>
      <c r="AW214" s="13" t="s">
        <v>35</v>
      </c>
      <c r="AX214" s="13" t="s">
        <v>82</v>
      </c>
      <c r="AY214" s="245" t="s">
        <v>215</v>
      </c>
    </row>
    <row r="215" s="2" customFormat="1" ht="16.5" customHeight="1">
      <c r="A215" s="41"/>
      <c r="B215" s="42"/>
      <c r="C215" s="278" t="s">
        <v>393</v>
      </c>
      <c r="D215" s="278" t="s">
        <v>278</v>
      </c>
      <c r="E215" s="279" t="s">
        <v>394</v>
      </c>
      <c r="F215" s="280" t="s">
        <v>395</v>
      </c>
      <c r="G215" s="281" t="s">
        <v>108</v>
      </c>
      <c r="H215" s="282">
        <v>0.19400000000000001</v>
      </c>
      <c r="I215" s="283"/>
      <c r="J215" s="284">
        <f>ROUND(I215*H215,2)</f>
        <v>0</v>
      </c>
      <c r="K215" s="280" t="s">
        <v>220</v>
      </c>
      <c r="L215" s="285"/>
      <c r="M215" s="286" t="s">
        <v>21</v>
      </c>
      <c r="N215" s="287" t="s">
        <v>45</v>
      </c>
      <c r="O215" s="87"/>
      <c r="P215" s="225">
        <f>O215*H215</f>
        <v>0</v>
      </c>
      <c r="Q215" s="225">
        <v>0.00115</v>
      </c>
      <c r="R215" s="225">
        <f>Q215*H215</f>
        <v>0.0002231</v>
      </c>
      <c r="S215" s="225">
        <v>0</v>
      </c>
      <c r="T215" s="226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7" t="s">
        <v>271</v>
      </c>
      <c r="AT215" s="227" t="s">
        <v>278</v>
      </c>
      <c r="AU215" s="227" t="s">
        <v>84</v>
      </c>
      <c r="AY215" s="20" t="s">
        <v>215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0" t="s">
        <v>82</v>
      </c>
      <c r="BK215" s="228">
        <f>ROUND(I215*H215,2)</f>
        <v>0</v>
      </c>
      <c r="BL215" s="20" t="s">
        <v>221</v>
      </c>
      <c r="BM215" s="227" t="s">
        <v>396</v>
      </c>
    </row>
    <row r="216" s="13" customFormat="1">
      <c r="A216" s="13"/>
      <c r="B216" s="234"/>
      <c r="C216" s="235"/>
      <c r="D216" s="236" t="s">
        <v>173</v>
      </c>
      <c r="E216" s="237" t="s">
        <v>21</v>
      </c>
      <c r="F216" s="238" t="s">
        <v>1418</v>
      </c>
      <c r="G216" s="235"/>
      <c r="H216" s="239">
        <v>0.17599999999999999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173</v>
      </c>
      <c r="AU216" s="245" t="s">
        <v>84</v>
      </c>
      <c r="AV216" s="13" t="s">
        <v>84</v>
      </c>
      <c r="AW216" s="13" t="s">
        <v>35</v>
      </c>
      <c r="AX216" s="13" t="s">
        <v>82</v>
      </c>
      <c r="AY216" s="245" t="s">
        <v>215</v>
      </c>
    </row>
    <row r="217" s="13" customFormat="1">
      <c r="A217" s="13"/>
      <c r="B217" s="234"/>
      <c r="C217" s="235"/>
      <c r="D217" s="236" t="s">
        <v>173</v>
      </c>
      <c r="E217" s="235"/>
      <c r="F217" s="238" t="s">
        <v>1419</v>
      </c>
      <c r="G217" s="235"/>
      <c r="H217" s="239">
        <v>0.19400000000000001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173</v>
      </c>
      <c r="AU217" s="245" t="s">
        <v>84</v>
      </c>
      <c r="AV217" s="13" t="s">
        <v>84</v>
      </c>
      <c r="AW217" s="13" t="s">
        <v>4</v>
      </c>
      <c r="AX217" s="13" t="s">
        <v>82</v>
      </c>
      <c r="AY217" s="245" t="s">
        <v>215</v>
      </c>
    </row>
    <row r="218" s="2" customFormat="1" ht="44.25" customHeight="1">
      <c r="A218" s="41"/>
      <c r="B218" s="42"/>
      <c r="C218" s="216" t="s">
        <v>399</v>
      </c>
      <c r="D218" s="216" t="s">
        <v>217</v>
      </c>
      <c r="E218" s="217" t="s">
        <v>400</v>
      </c>
      <c r="F218" s="218" t="s">
        <v>401</v>
      </c>
      <c r="G218" s="219" t="s">
        <v>108</v>
      </c>
      <c r="H218" s="220">
        <v>1.3740000000000001</v>
      </c>
      <c r="I218" s="221"/>
      <c r="J218" s="222">
        <f>ROUND(I218*H218,2)</f>
        <v>0</v>
      </c>
      <c r="K218" s="218" t="s">
        <v>220</v>
      </c>
      <c r="L218" s="47"/>
      <c r="M218" s="223" t="s">
        <v>21</v>
      </c>
      <c r="N218" s="224" t="s">
        <v>45</v>
      </c>
      <c r="O218" s="87"/>
      <c r="P218" s="225">
        <f>O218*H218</f>
        <v>0</v>
      </c>
      <c r="Q218" s="225">
        <v>0.0037799999999999999</v>
      </c>
      <c r="R218" s="225">
        <f>Q218*H218</f>
        <v>0.0051937200000000006</v>
      </c>
      <c r="S218" s="225">
        <v>0</v>
      </c>
      <c r="T218" s="226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7" t="s">
        <v>221</v>
      </c>
      <c r="AT218" s="227" t="s">
        <v>217</v>
      </c>
      <c r="AU218" s="227" t="s">
        <v>84</v>
      </c>
      <c r="AY218" s="20" t="s">
        <v>215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82</v>
      </c>
      <c r="BK218" s="228">
        <f>ROUND(I218*H218,2)</f>
        <v>0</v>
      </c>
      <c r="BL218" s="20" t="s">
        <v>221</v>
      </c>
      <c r="BM218" s="227" t="s">
        <v>402</v>
      </c>
    </row>
    <row r="219" s="2" customFormat="1">
      <c r="A219" s="41"/>
      <c r="B219" s="42"/>
      <c r="C219" s="43"/>
      <c r="D219" s="229" t="s">
        <v>223</v>
      </c>
      <c r="E219" s="43"/>
      <c r="F219" s="230" t="s">
        <v>403</v>
      </c>
      <c r="G219" s="43"/>
      <c r="H219" s="43"/>
      <c r="I219" s="231"/>
      <c r="J219" s="43"/>
      <c r="K219" s="43"/>
      <c r="L219" s="47"/>
      <c r="M219" s="232"/>
      <c r="N219" s="233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223</v>
      </c>
      <c r="AU219" s="20" t="s">
        <v>84</v>
      </c>
    </row>
    <row r="220" s="16" customFormat="1">
      <c r="A220" s="16"/>
      <c r="B220" s="268"/>
      <c r="C220" s="269"/>
      <c r="D220" s="236" t="s">
        <v>173</v>
      </c>
      <c r="E220" s="270" t="s">
        <v>21</v>
      </c>
      <c r="F220" s="271" t="s">
        <v>404</v>
      </c>
      <c r="G220" s="269"/>
      <c r="H220" s="270" t="s">
        <v>21</v>
      </c>
      <c r="I220" s="272"/>
      <c r="J220" s="269"/>
      <c r="K220" s="269"/>
      <c r="L220" s="273"/>
      <c r="M220" s="274"/>
      <c r="N220" s="275"/>
      <c r="O220" s="275"/>
      <c r="P220" s="275"/>
      <c r="Q220" s="275"/>
      <c r="R220" s="275"/>
      <c r="S220" s="275"/>
      <c r="T220" s="27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7" t="s">
        <v>173</v>
      </c>
      <c r="AU220" s="277" t="s">
        <v>84</v>
      </c>
      <c r="AV220" s="16" t="s">
        <v>82</v>
      </c>
      <c r="AW220" s="16" t="s">
        <v>35</v>
      </c>
      <c r="AX220" s="16" t="s">
        <v>74</v>
      </c>
      <c r="AY220" s="277" t="s">
        <v>215</v>
      </c>
    </row>
    <row r="221" s="13" customFormat="1">
      <c r="A221" s="13"/>
      <c r="B221" s="234"/>
      <c r="C221" s="235"/>
      <c r="D221" s="236" t="s">
        <v>173</v>
      </c>
      <c r="E221" s="237" t="s">
        <v>21</v>
      </c>
      <c r="F221" s="238" t="s">
        <v>128</v>
      </c>
      <c r="G221" s="235"/>
      <c r="H221" s="239">
        <v>1.3740000000000001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173</v>
      </c>
      <c r="AU221" s="245" t="s">
        <v>84</v>
      </c>
      <c r="AV221" s="13" t="s">
        <v>84</v>
      </c>
      <c r="AW221" s="13" t="s">
        <v>35</v>
      </c>
      <c r="AX221" s="13" t="s">
        <v>82</v>
      </c>
      <c r="AY221" s="245" t="s">
        <v>215</v>
      </c>
    </row>
    <row r="222" s="2" customFormat="1" ht="24.15" customHeight="1">
      <c r="A222" s="41"/>
      <c r="B222" s="42"/>
      <c r="C222" s="216" t="s">
        <v>405</v>
      </c>
      <c r="D222" s="216" t="s">
        <v>217</v>
      </c>
      <c r="E222" s="217" t="s">
        <v>406</v>
      </c>
      <c r="F222" s="218" t="s">
        <v>407</v>
      </c>
      <c r="G222" s="219" t="s">
        <v>119</v>
      </c>
      <c r="H222" s="220">
        <v>8.2599999999999998</v>
      </c>
      <c r="I222" s="221"/>
      <c r="J222" s="222">
        <f>ROUND(I222*H222,2)</f>
        <v>0</v>
      </c>
      <c r="K222" s="218" t="s">
        <v>220</v>
      </c>
      <c r="L222" s="47"/>
      <c r="M222" s="223" t="s">
        <v>21</v>
      </c>
      <c r="N222" s="224" t="s">
        <v>45</v>
      </c>
      <c r="O222" s="87"/>
      <c r="P222" s="225">
        <f>O222*H222</f>
        <v>0</v>
      </c>
      <c r="Q222" s="225">
        <v>3.0000000000000001E-05</v>
      </c>
      <c r="R222" s="225">
        <f>Q222*H222</f>
        <v>0.00024780000000000001</v>
      </c>
      <c r="S222" s="225">
        <v>0</v>
      </c>
      <c r="T222" s="226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7" t="s">
        <v>221</v>
      </c>
      <c r="AT222" s="227" t="s">
        <v>217</v>
      </c>
      <c r="AU222" s="227" t="s">
        <v>84</v>
      </c>
      <c r="AY222" s="20" t="s">
        <v>215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82</v>
      </c>
      <c r="BK222" s="228">
        <f>ROUND(I222*H222,2)</f>
        <v>0</v>
      </c>
      <c r="BL222" s="20" t="s">
        <v>221</v>
      </c>
      <c r="BM222" s="227" t="s">
        <v>408</v>
      </c>
    </row>
    <row r="223" s="2" customFormat="1">
      <c r="A223" s="41"/>
      <c r="B223" s="42"/>
      <c r="C223" s="43"/>
      <c r="D223" s="229" t="s">
        <v>223</v>
      </c>
      <c r="E223" s="43"/>
      <c r="F223" s="230" t="s">
        <v>409</v>
      </c>
      <c r="G223" s="43"/>
      <c r="H223" s="43"/>
      <c r="I223" s="231"/>
      <c r="J223" s="43"/>
      <c r="K223" s="43"/>
      <c r="L223" s="47"/>
      <c r="M223" s="232"/>
      <c r="N223" s="23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223</v>
      </c>
      <c r="AU223" s="20" t="s">
        <v>84</v>
      </c>
    </row>
    <row r="224" s="16" customFormat="1">
      <c r="A224" s="16"/>
      <c r="B224" s="268"/>
      <c r="C224" s="269"/>
      <c r="D224" s="236" t="s">
        <v>173</v>
      </c>
      <c r="E224" s="270" t="s">
        <v>21</v>
      </c>
      <c r="F224" s="271" t="s">
        <v>1080</v>
      </c>
      <c r="G224" s="269"/>
      <c r="H224" s="270" t="s">
        <v>21</v>
      </c>
      <c r="I224" s="272"/>
      <c r="J224" s="269"/>
      <c r="K224" s="269"/>
      <c r="L224" s="273"/>
      <c r="M224" s="274"/>
      <c r="N224" s="275"/>
      <c r="O224" s="275"/>
      <c r="P224" s="275"/>
      <c r="Q224" s="275"/>
      <c r="R224" s="275"/>
      <c r="S224" s="275"/>
      <c r="T224" s="27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77" t="s">
        <v>173</v>
      </c>
      <c r="AU224" s="277" t="s">
        <v>84</v>
      </c>
      <c r="AV224" s="16" t="s">
        <v>82</v>
      </c>
      <c r="AW224" s="16" t="s">
        <v>35</v>
      </c>
      <c r="AX224" s="16" t="s">
        <v>74</v>
      </c>
      <c r="AY224" s="277" t="s">
        <v>215</v>
      </c>
    </row>
    <row r="225" s="13" customFormat="1">
      <c r="A225" s="13"/>
      <c r="B225" s="234"/>
      <c r="C225" s="235"/>
      <c r="D225" s="236" t="s">
        <v>173</v>
      </c>
      <c r="E225" s="237" t="s">
        <v>21</v>
      </c>
      <c r="F225" s="238" t="s">
        <v>1420</v>
      </c>
      <c r="G225" s="235"/>
      <c r="H225" s="239">
        <v>7.7000000000000002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173</v>
      </c>
      <c r="AU225" s="245" t="s">
        <v>84</v>
      </c>
      <c r="AV225" s="13" t="s">
        <v>84</v>
      </c>
      <c r="AW225" s="13" t="s">
        <v>35</v>
      </c>
      <c r="AX225" s="13" t="s">
        <v>74</v>
      </c>
      <c r="AY225" s="245" t="s">
        <v>215</v>
      </c>
    </row>
    <row r="226" s="16" customFormat="1">
      <c r="A226" s="16"/>
      <c r="B226" s="268"/>
      <c r="C226" s="269"/>
      <c r="D226" s="236" t="s">
        <v>173</v>
      </c>
      <c r="E226" s="270" t="s">
        <v>21</v>
      </c>
      <c r="F226" s="271" t="s">
        <v>412</v>
      </c>
      <c r="G226" s="269"/>
      <c r="H226" s="270" t="s">
        <v>21</v>
      </c>
      <c r="I226" s="272"/>
      <c r="J226" s="269"/>
      <c r="K226" s="269"/>
      <c r="L226" s="273"/>
      <c r="M226" s="274"/>
      <c r="N226" s="275"/>
      <c r="O226" s="275"/>
      <c r="P226" s="275"/>
      <c r="Q226" s="275"/>
      <c r="R226" s="275"/>
      <c r="S226" s="275"/>
      <c r="T226" s="27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7" t="s">
        <v>173</v>
      </c>
      <c r="AU226" s="277" t="s">
        <v>84</v>
      </c>
      <c r="AV226" s="16" t="s">
        <v>82</v>
      </c>
      <c r="AW226" s="16" t="s">
        <v>35</v>
      </c>
      <c r="AX226" s="16" t="s">
        <v>74</v>
      </c>
      <c r="AY226" s="277" t="s">
        <v>215</v>
      </c>
    </row>
    <row r="227" s="16" customFormat="1">
      <c r="A227" s="16"/>
      <c r="B227" s="268"/>
      <c r="C227" s="269"/>
      <c r="D227" s="236" t="s">
        <v>173</v>
      </c>
      <c r="E227" s="270" t="s">
        <v>21</v>
      </c>
      <c r="F227" s="271" t="s">
        <v>413</v>
      </c>
      <c r="G227" s="269"/>
      <c r="H227" s="270" t="s">
        <v>21</v>
      </c>
      <c r="I227" s="272"/>
      <c r="J227" s="269"/>
      <c r="K227" s="269"/>
      <c r="L227" s="273"/>
      <c r="M227" s="274"/>
      <c r="N227" s="275"/>
      <c r="O227" s="275"/>
      <c r="P227" s="275"/>
      <c r="Q227" s="275"/>
      <c r="R227" s="275"/>
      <c r="S227" s="275"/>
      <c r="T227" s="27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77" t="s">
        <v>173</v>
      </c>
      <c r="AU227" s="277" t="s">
        <v>84</v>
      </c>
      <c r="AV227" s="16" t="s">
        <v>82</v>
      </c>
      <c r="AW227" s="16" t="s">
        <v>35</v>
      </c>
      <c r="AX227" s="16" t="s">
        <v>74</v>
      </c>
      <c r="AY227" s="277" t="s">
        <v>215</v>
      </c>
    </row>
    <row r="228" s="13" customFormat="1">
      <c r="A228" s="13"/>
      <c r="B228" s="234"/>
      <c r="C228" s="235"/>
      <c r="D228" s="236" t="s">
        <v>173</v>
      </c>
      <c r="E228" s="237" t="s">
        <v>21</v>
      </c>
      <c r="F228" s="238" t="s">
        <v>1414</v>
      </c>
      <c r="G228" s="235"/>
      <c r="H228" s="239">
        <v>0.56000000000000005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173</v>
      </c>
      <c r="AU228" s="245" t="s">
        <v>84</v>
      </c>
      <c r="AV228" s="13" t="s">
        <v>84</v>
      </c>
      <c r="AW228" s="13" t="s">
        <v>35</v>
      </c>
      <c r="AX228" s="13" t="s">
        <v>74</v>
      </c>
      <c r="AY228" s="245" t="s">
        <v>215</v>
      </c>
    </row>
    <row r="229" s="15" customFormat="1">
      <c r="A229" s="15"/>
      <c r="B229" s="257"/>
      <c r="C229" s="258"/>
      <c r="D229" s="236" t="s">
        <v>173</v>
      </c>
      <c r="E229" s="259" t="s">
        <v>21</v>
      </c>
      <c r="F229" s="260" t="s">
        <v>227</v>
      </c>
      <c r="G229" s="258"/>
      <c r="H229" s="261">
        <v>8.2599999999999998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7" t="s">
        <v>173</v>
      </c>
      <c r="AU229" s="267" t="s">
        <v>84</v>
      </c>
      <c r="AV229" s="15" t="s">
        <v>221</v>
      </c>
      <c r="AW229" s="15" t="s">
        <v>35</v>
      </c>
      <c r="AX229" s="15" t="s">
        <v>82</v>
      </c>
      <c r="AY229" s="267" t="s">
        <v>215</v>
      </c>
    </row>
    <row r="230" s="2" customFormat="1" ht="24.15" customHeight="1">
      <c r="A230" s="41"/>
      <c r="B230" s="42"/>
      <c r="C230" s="278" t="s">
        <v>415</v>
      </c>
      <c r="D230" s="278" t="s">
        <v>278</v>
      </c>
      <c r="E230" s="279" t="s">
        <v>1083</v>
      </c>
      <c r="F230" s="280" t="s">
        <v>1084</v>
      </c>
      <c r="G230" s="281" t="s">
        <v>119</v>
      </c>
      <c r="H230" s="282">
        <v>8.0850000000000009</v>
      </c>
      <c r="I230" s="283"/>
      <c r="J230" s="284">
        <f>ROUND(I230*H230,2)</f>
        <v>0</v>
      </c>
      <c r="K230" s="280" t="s">
        <v>220</v>
      </c>
      <c r="L230" s="285"/>
      <c r="M230" s="286" t="s">
        <v>21</v>
      </c>
      <c r="N230" s="287" t="s">
        <v>45</v>
      </c>
      <c r="O230" s="87"/>
      <c r="P230" s="225">
        <f>O230*H230</f>
        <v>0</v>
      </c>
      <c r="Q230" s="225">
        <v>0.00059999999999999995</v>
      </c>
      <c r="R230" s="225">
        <f>Q230*H230</f>
        <v>0.0048510000000000003</v>
      </c>
      <c r="S230" s="225">
        <v>0</v>
      </c>
      <c r="T230" s="226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7" t="s">
        <v>271</v>
      </c>
      <c r="AT230" s="227" t="s">
        <v>278</v>
      </c>
      <c r="AU230" s="227" t="s">
        <v>84</v>
      </c>
      <c r="AY230" s="20" t="s">
        <v>215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82</v>
      </c>
      <c r="BK230" s="228">
        <f>ROUND(I230*H230,2)</f>
        <v>0</v>
      </c>
      <c r="BL230" s="20" t="s">
        <v>221</v>
      </c>
      <c r="BM230" s="227" t="s">
        <v>1421</v>
      </c>
    </row>
    <row r="231" s="13" customFormat="1">
      <c r="A231" s="13"/>
      <c r="B231" s="234"/>
      <c r="C231" s="235"/>
      <c r="D231" s="236" t="s">
        <v>173</v>
      </c>
      <c r="E231" s="237" t="s">
        <v>21</v>
      </c>
      <c r="F231" s="238" t="s">
        <v>1422</v>
      </c>
      <c r="G231" s="235"/>
      <c r="H231" s="239">
        <v>8.0850000000000009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173</v>
      </c>
      <c r="AU231" s="245" t="s">
        <v>84</v>
      </c>
      <c r="AV231" s="13" t="s">
        <v>84</v>
      </c>
      <c r="AW231" s="13" t="s">
        <v>35</v>
      </c>
      <c r="AX231" s="13" t="s">
        <v>82</v>
      </c>
      <c r="AY231" s="245" t="s">
        <v>215</v>
      </c>
    </row>
    <row r="232" s="2" customFormat="1" ht="24.15" customHeight="1">
      <c r="A232" s="41"/>
      <c r="B232" s="42"/>
      <c r="C232" s="278" t="s">
        <v>420</v>
      </c>
      <c r="D232" s="278" t="s">
        <v>278</v>
      </c>
      <c r="E232" s="279" t="s">
        <v>421</v>
      </c>
      <c r="F232" s="280" t="s">
        <v>422</v>
      </c>
      <c r="G232" s="281" t="s">
        <v>119</v>
      </c>
      <c r="H232" s="282">
        <v>0.58799999999999997</v>
      </c>
      <c r="I232" s="283"/>
      <c r="J232" s="284">
        <f>ROUND(I232*H232,2)</f>
        <v>0</v>
      </c>
      <c r="K232" s="280" t="s">
        <v>220</v>
      </c>
      <c r="L232" s="285"/>
      <c r="M232" s="286" t="s">
        <v>21</v>
      </c>
      <c r="N232" s="287" t="s">
        <v>45</v>
      </c>
      <c r="O232" s="87"/>
      <c r="P232" s="225">
        <f>O232*H232</f>
        <v>0</v>
      </c>
      <c r="Q232" s="225">
        <v>0.00022000000000000001</v>
      </c>
      <c r="R232" s="225">
        <f>Q232*H232</f>
        <v>0.00012936</v>
      </c>
      <c r="S232" s="225">
        <v>0</v>
      </c>
      <c r="T232" s="226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7" t="s">
        <v>271</v>
      </c>
      <c r="AT232" s="227" t="s">
        <v>278</v>
      </c>
      <c r="AU232" s="227" t="s">
        <v>84</v>
      </c>
      <c r="AY232" s="20" t="s">
        <v>215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82</v>
      </c>
      <c r="BK232" s="228">
        <f>ROUND(I232*H232,2)</f>
        <v>0</v>
      </c>
      <c r="BL232" s="20" t="s">
        <v>221</v>
      </c>
      <c r="BM232" s="227" t="s">
        <v>423</v>
      </c>
    </row>
    <row r="233" s="13" customFormat="1">
      <c r="A233" s="13"/>
      <c r="B233" s="234"/>
      <c r="C233" s="235"/>
      <c r="D233" s="236" t="s">
        <v>173</v>
      </c>
      <c r="E233" s="237" t="s">
        <v>21</v>
      </c>
      <c r="F233" s="238" t="s">
        <v>1423</v>
      </c>
      <c r="G233" s="235"/>
      <c r="H233" s="239">
        <v>0.58799999999999997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173</v>
      </c>
      <c r="AU233" s="245" t="s">
        <v>84</v>
      </c>
      <c r="AV233" s="13" t="s">
        <v>84</v>
      </c>
      <c r="AW233" s="13" t="s">
        <v>35</v>
      </c>
      <c r="AX233" s="13" t="s">
        <v>82</v>
      </c>
      <c r="AY233" s="245" t="s">
        <v>215</v>
      </c>
    </row>
    <row r="234" s="2" customFormat="1" ht="24.15" customHeight="1">
      <c r="A234" s="41"/>
      <c r="B234" s="42"/>
      <c r="C234" s="216" t="s">
        <v>425</v>
      </c>
      <c r="D234" s="216" t="s">
        <v>217</v>
      </c>
      <c r="E234" s="217" t="s">
        <v>426</v>
      </c>
      <c r="F234" s="218" t="s">
        <v>427</v>
      </c>
      <c r="G234" s="219" t="s">
        <v>119</v>
      </c>
      <c r="H234" s="220">
        <v>1.2</v>
      </c>
      <c r="I234" s="221"/>
      <c r="J234" s="222">
        <f>ROUND(I234*H234,2)</f>
        <v>0</v>
      </c>
      <c r="K234" s="218" t="s">
        <v>220</v>
      </c>
      <c r="L234" s="47"/>
      <c r="M234" s="223" t="s">
        <v>21</v>
      </c>
      <c r="N234" s="224" t="s">
        <v>45</v>
      </c>
      <c r="O234" s="87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221</v>
      </c>
      <c r="AT234" s="227" t="s">
        <v>217</v>
      </c>
      <c r="AU234" s="227" t="s">
        <v>84</v>
      </c>
      <c r="AY234" s="20" t="s">
        <v>215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82</v>
      </c>
      <c r="BK234" s="228">
        <f>ROUND(I234*H234,2)</f>
        <v>0</v>
      </c>
      <c r="BL234" s="20" t="s">
        <v>221</v>
      </c>
      <c r="BM234" s="227" t="s">
        <v>428</v>
      </c>
    </row>
    <row r="235" s="2" customFormat="1">
      <c r="A235" s="41"/>
      <c r="B235" s="42"/>
      <c r="C235" s="43"/>
      <c r="D235" s="229" t="s">
        <v>223</v>
      </c>
      <c r="E235" s="43"/>
      <c r="F235" s="230" t="s">
        <v>429</v>
      </c>
      <c r="G235" s="43"/>
      <c r="H235" s="43"/>
      <c r="I235" s="231"/>
      <c r="J235" s="43"/>
      <c r="K235" s="43"/>
      <c r="L235" s="47"/>
      <c r="M235" s="232"/>
      <c r="N235" s="23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223</v>
      </c>
      <c r="AU235" s="20" t="s">
        <v>84</v>
      </c>
    </row>
    <row r="236" s="13" customFormat="1">
      <c r="A236" s="13"/>
      <c r="B236" s="234"/>
      <c r="C236" s="235"/>
      <c r="D236" s="236" t="s">
        <v>173</v>
      </c>
      <c r="E236" s="237" t="s">
        <v>21</v>
      </c>
      <c r="F236" s="238" t="s">
        <v>430</v>
      </c>
      <c r="G236" s="235"/>
      <c r="H236" s="239">
        <v>1.2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173</v>
      </c>
      <c r="AU236" s="245" t="s">
        <v>84</v>
      </c>
      <c r="AV236" s="13" t="s">
        <v>84</v>
      </c>
      <c r="AW236" s="13" t="s">
        <v>35</v>
      </c>
      <c r="AX236" s="13" t="s">
        <v>82</v>
      </c>
      <c r="AY236" s="245" t="s">
        <v>215</v>
      </c>
    </row>
    <row r="237" s="2" customFormat="1" ht="24.15" customHeight="1">
      <c r="A237" s="41"/>
      <c r="B237" s="42"/>
      <c r="C237" s="278" t="s">
        <v>431</v>
      </c>
      <c r="D237" s="278" t="s">
        <v>278</v>
      </c>
      <c r="E237" s="279" t="s">
        <v>432</v>
      </c>
      <c r="F237" s="280" t="s">
        <v>433</v>
      </c>
      <c r="G237" s="281" t="s">
        <v>119</v>
      </c>
      <c r="H237" s="282">
        <v>1.323</v>
      </c>
      <c r="I237" s="283"/>
      <c r="J237" s="284">
        <f>ROUND(I237*H237,2)</f>
        <v>0</v>
      </c>
      <c r="K237" s="280" t="s">
        <v>220</v>
      </c>
      <c r="L237" s="285"/>
      <c r="M237" s="286" t="s">
        <v>21</v>
      </c>
      <c r="N237" s="287" t="s">
        <v>45</v>
      </c>
      <c r="O237" s="87"/>
      <c r="P237" s="225">
        <f>O237*H237</f>
        <v>0</v>
      </c>
      <c r="Q237" s="225">
        <v>0.00010000000000000001</v>
      </c>
      <c r="R237" s="225">
        <f>Q237*H237</f>
        <v>0.00013229999999999999</v>
      </c>
      <c r="S237" s="225">
        <v>0</v>
      </c>
      <c r="T237" s="226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271</v>
      </c>
      <c r="AT237" s="227" t="s">
        <v>278</v>
      </c>
      <c r="AU237" s="227" t="s">
        <v>84</v>
      </c>
      <c r="AY237" s="20" t="s">
        <v>215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82</v>
      </c>
      <c r="BK237" s="228">
        <f>ROUND(I237*H237,2)</f>
        <v>0</v>
      </c>
      <c r="BL237" s="20" t="s">
        <v>221</v>
      </c>
      <c r="BM237" s="227" t="s">
        <v>434</v>
      </c>
    </row>
    <row r="238" s="13" customFormat="1">
      <c r="A238" s="13"/>
      <c r="B238" s="234"/>
      <c r="C238" s="235"/>
      <c r="D238" s="236" t="s">
        <v>173</v>
      </c>
      <c r="E238" s="237" t="s">
        <v>21</v>
      </c>
      <c r="F238" s="238" t="s">
        <v>435</v>
      </c>
      <c r="G238" s="235"/>
      <c r="H238" s="239">
        <v>1.26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173</v>
      </c>
      <c r="AU238" s="245" t="s">
        <v>84</v>
      </c>
      <c r="AV238" s="13" t="s">
        <v>84</v>
      </c>
      <c r="AW238" s="13" t="s">
        <v>35</v>
      </c>
      <c r="AX238" s="13" t="s">
        <v>82</v>
      </c>
      <c r="AY238" s="245" t="s">
        <v>215</v>
      </c>
    </row>
    <row r="239" s="13" customFormat="1">
      <c r="A239" s="13"/>
      <c r="B239" s="234"/>
      <c r="C239" s="235"/>
      <c r="D239" s="236" t="s">
        <v>173</v>
      </c>
      <c r="E239" s="235"/>
      <c r="F239" s="238" t="s">
        <v>436</v>
      </c>
      <c r="G239" s="235"/>
      <c r="H239" s="239">
        <v>1.323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173</v>
      </c>
      <c r="AU239" s="245" t="s">
        <v>84</v>
      </c>
      <c r="AV239" s="13" t="s">
        <v>84</v>
      </c>
      <c r="AW239" s="13" t="s">
        <v>4</v>
      </c>
      <c r="AX239" s="13" t="s">
        <v>82</v>
      </c>
      <c r="AY239" s="245" t="s">
        <v>215</v>
      </c>
    </row>
    <row r="240" s="2" customFormat="1" ht="37.8" customHeight="1">
      <c r="A240" s="41"/>
      <c r="B240" s="42"/>
      <c r="C240" s="216" t="s">
        <v>437</v>
      </c>
      <c r="D240" s="216" t="s">
        <v>217</v>
      </c>
      <c r="E240" s="217" t="s">
        <v>438</v>
      </c>
      <c r="F240" s="218" t="s">
        <v>439</v>
      </c>
      <c r="G240" s="219" t="s">
        <v>108</v>
      </c>
      <c r="H240" s="220">
        <v>5.5789999999999997</v>
      </c>
      <c r="I240" s="221"/>
      <c r="J240" s="222">
        <f>ROUND(I240*H240,2)</f>
        <v>0</v>
      </c>
      <c r="K240" s="218" t="s">
        <v>220</v>
      </c>
      <c r="L240" s="47"/>
      <c r="M240" s="223" t="s">
        <v>21</v>
      </c>
      <c r="N240" s="224" t="s">
        <v>45</v>
      </c>
      <c r="O240" s="87"/>
      <c r="P240" s="225">
        <f>O240*H240</f>
        <v>0</v>
      </c>
      <c r="Q240" s="225">
        <v>0.01146</v>
      </c>
      <c r="R240" s="225">
        <f>Q240*H240</f>
        <v>0.063935339999999993</v>
      </c>
      <c r="S240" s="225">
        <v>0</v>
      </c>
      <c r="T240" s="226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7" t="s">
        <v>221</v>
      </c>
      <c r="AT240" s="227" t="s">
        <v>217</v>
      </c>
      <c r="AU240" s="227" t="s">
        <v>84</v>
      </c>
      <c r="AY240" s="20" t="s">
        <v>215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82</v>
      </c>
      <c r="BK240" s="228">
        <f>ROUND(I240*H240,2)</f>
        <v>0</v>
      </c>
      <c r="BL240" s="20" t="s">
        <v>221</v>
      </c>
      <c r="BM240" s="227" t="s">
        <v>440</v>
      </c>
    </row>
    <row r="241" s="2" customFormat="1">
      <c r="A241" s="41"/>
      <c r="B241" s="42"/>
      <c r="C241" s="43"/>
      <c r="D241" s="229" t="s">
        <v>223</v>
      </c>
      <c r="E241" s="43"/>
      <c r="F241" s="230" t="s">
        <v>441</v>
      </c>
      <c r="G241" s="43"/>
      <c r="H241" s="43"/>
      <c r="I241" s="231"/>
      <c r="J241" s="43"/>
      <c r="K241" s="43"/>
      <c r="L241" s="47"/>
      <c r="M241" s="232"/>
      <c r="N241" s="23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223</v>
      </c>
      <c r="AU241" s="20" t="s">
        <v>84</v>
      </c>
    </row>
    <row r="242" s="13" customFormat="1">
      <c r="A242" s="13"/>
      <c r="B242" s="234"/>
      <c r="C242" s="235"/>
      <c r="D242" s="236" t="s">
        <v>173</v>
      </c>
      <c r="E242" s="237" t="s">
        <v>21</v>
      </c>
      <c r="F242" s="238" t="s">
        <v>1424</v>
      </c>
      <c r="G242" s="235"/>
      <c r="H242" s="239">
        <v>5.9290000000000003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173</v>
      </c>
      <c r="AU242" s="245" t="s">
        <v>84</v>
      </c>
      <c r="AV242" s="13" t="s">
        <v>84</v>
      </c>
      <c r="AW242" s="13" t="s">
        <v>35</v>
      </c>
      <c r="AX242" s="13" t="s">
        <v>74</v>
      </c>
      <c r="AY242" s="245" t="s">
        <v>215</v>
      </c>
    </row>
    <row r="243" s="13" customFormat="1">
      <c r="A243" s="13"/>
      <c r="B243" s="234"/>
      <c r="C243" s="235"/>
      <c r="D243" s="236" t="s">
        <v>173</v>
      </c>
      <c r="E243" s="237" t="s">
        <v>21</v>
      </c>
      <c r="F243" s="238" t="s">
        <v>1425</v>
      </c>
      <c r="G243" s="235"/>
      <c r="H243" s="239">
        <v>-0.34999999999999998</v>
      </c>
      <c r="I243" s="240"/>
      <c r="J243" s="235"/>
      <c r="K243" s="235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173</v>
      </c>
      <c r="AU243" s="245" t="s">
        <v>84</v>
      </c>
      <c r="AV243" s="13" t="s">
        <v>84</v>
      </c>
      <c r="AW243" s="13" t="s">
        <v>35</v>
      </c>
      <c r="AX243" s="13" t="s">
        <v>74</v>
      </c>
      <c r="AY243" s="245" t="s">
        <v>215</v>
      </c>
    </row>
    <row r="244" s="14" customFormat="1">
      <c r="A244" s="14"/>
      <c r="B244" s="246"/>
      <c r="C244" s="247"/>
      <c r="D244" s="236" t="s">
        <v>173</v>
      </c>
      <c r="E244" s="248" t="s">
        <v>138</v>
      </c>
      <c r="F244" s="249" t="s">
        <v>226</v>
      </c>
      <c r="G244" s="247"/>
      <c r="H244" s="250">
        <v>5.5789999999999997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173</v>
      </c>
      <c r="AU244" s="256" t="s">
        <v>84</v>
      </c>
      <c r="AV244" s="14" t="s">
        <v>120</v>
      </c>
      <c r="AW244" s="14" t="s">
        <v>35</v>
      </c>
      <c r="AX244" s="14" t="s">
        <v>74</v>
      </c>
      <c r="AY244" s="256" t="s">
        <v>215</v>
      </c>
    </row>
    <row r="245" s="15" customFormat="1">
      <c r="A245" s="15"/>
      <c r="B245" s="257"/>
      <c r="C245" s="258"/>
      <c r="D245" s="236" t="s">
        <v>173</v>
      </c>
      <c r="E245" s="259" t="s">
        <v>21</v>
      </c>
      <c r="F245" s="260" t="s">
        <v>227</v>
      </c>
      <c r="G245" s="258"/>
      <c r="H245" s="261">
        <v>5.5789999999999997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7" t="s">
        <v>173</v>
      </c>
      <c r="AU245" s="267" t="s">
        <v>84</v>
      </c>
      <c r="AV245" s="15" t="s">
        <v>221</v>
      </c>
      <c r="AW245" s="15" t="s">
        <v>35</v>
      </c>
      <c r="AX245" s="15" t="s">
        <v>82</v>
      </c>
      <c r="AY245" s="267" t="s">
        <v>215</v>
      </c>
    </row>
    <row r="246" s="2" customFormat="1" ht="37.8" customHeight="1">
      <c r="A246" s="41"/>
      <c r="B246" s="42"/>
      <c r="C246" s="216" t="s">
        <v>444</v>
      </c>
      <c r="D246" s="216" t="s">
        <v>217</v>
      </c>
      <c r="E246" s="217" t="s">
        <v>445</v>
      </c>
      <c r="F246" s="218" t="s">
        <v>446</v>
      </c>
      <c r="G246" s="219" t="s">
        <v>108</v>
      </c>
      <c r="H246" s="220">
        <v>17.216999999999999</v>
      </c>
      <c r="I246" s="221"/>
      <c r="J246" s="222">
        <f>ROUND(I246*H246,2)</f>
        <v>0</v>
      </c>
      <c r="K246" s="218" t="s">
        <v>220</v>
      </c>
      <c r="L246" s="47"/>
      <c r="M246" s="223" t="s">
        <v>21</v>
      </c>
      <c r="N246" s="224" t="s">
        <v>45</v>
      </c>
      <c r="O246" s="87"/>
      <c r="P246" s="225">
        <f>O246*H246</f>
        <v>0</v>
      </c>
      <c r="Q246" s="225">
        <v>0.0029499999999999999</v>
      </c>
      <c r="R246" s="225">
        <f>Q246*H246</f>
        <v>0.050790149999999992</v>
      </c>
      <c r="S246" s="225">
        <v>0</v>
      </c>
      <c r="T246" s="226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7" t="s">
        <v>221</v>
      </c>
      <c r="AT246" s="227" t="s">
        <v>217</v>
      </c>
      <c r="AU246" s="227" t="s">
        <v>84</v>
      </c>
      <c r="AY246" s="20" t="s">
        <v>215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82</v>
      </c>
      <c r="BK246" s="228">
        <f>ROUND(I246*H246,2)</f>
        <v>0</v>
      </c>
      <c r="BL246" s="20" t="s">
        <v>221</v>
      </c>
      <c r="BM246" s="227" t="s">
        <v>447</v>
      </c>
    </row>
    <row r="247" s="2" customFormat="1">
      <c r="A247" s="41"/>
      <c r="B247" s="42"/>
      <c r="C247" s="43"/>
      <c r="D247" s="229" t="s">
        <v>223</v>
      </c>
      <c r="E247" s="43"/>
      <c r="F247" s="230" t="s">
        <v>448</v>
      </c>
      <c r="G247" s="43"/>
      <c r="H247" s="43"/>
      <c r="I247" s="231"/>
      <c r="J247" s="43"/>
      <c r="K247" s="43"/>
      <c r="L247" s="47"/>
      <c r="M247" s="232"/>
      <c r="N247" s="23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223</v>
      </c>
      <c r="AU247" s="20" t="s">
        <v>84</v>
      </c>
    </row>
    <row r="248" s="16" customFormat="1">
      <c r="A248" s="16"/>
      <c r="B248" s="268"/>
      <c r="C248" s="269"/>
      <c r="D248" s="236" t="s">
        <v>173</v>
      </c>
      <c r="E248" s="270" t="s">
        <v>21</v>
      </c>
      <c r="F248" s="271" t="s">
        <v>449</v>
      </c>
      <c r="G248" s="269"/>
      <c r="H248" s="270" t="s">
        <v>21</v>
      </c>
      <c r="I248" s="272"/>
      <c r="J248" s="269"/>
      <c r="K248" s="269"/>
      <c r="L248" s="273"/>
      <c r="M248" s="274"/>
      <c r="N248" s="275"/>
      <c r="O248" s="275"/>
      <c r="P248" s="275"/>
      <c r="Q248" s="275"/>
      <c r="R248" s="275"/>
      <c r="S248" s="275"/>
      <c r="T248" s="27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7" t="s">
        <v>173</v>
      </c>
      <c r="AU248" s="277" t="s">
        <v>84</v>
      </c>
      <c r="AV248" s="16" t="s">
        <v>82</v>
      </c>
      <c r="AW248" s="16" t="s">
        <v>35</v>
      </c>
      <c r="AX248" s="16" t="s">
        <v>74</v>
      </c>
      <c r="AY248" s="277" t="s">
        <v>215</v>
      </c>
    </row>
    <row r="249" s="13" customFormat="1">
      <c r="A249" s="13"/>
      <c r="B249" s="234"/>
      <c r="C249" s="235"/>
      <c r="D249" s="236" t="s">
        <v>173</v>
      </c>
      <c r="E249" s="237" t="s">
        <v>21</v>
      </c>
      <c r="F249" s="238" t="s">
        <v>121</v>
      </c>
      <c r="G249" s="235"/>
      <c r="H249" s="239">
        <v>13.5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173</v>
      </c>
      <c r="AU249" s="245" t="s">
        <v>84</v>
      </c>
      <c r="AV249" s="13" t="s">
        <v>84</v>
      </c>
      <c r="AW249" s="13" t="s">
        <v>35</v>
      </c>
      <c r="AX249" s="13" t="s">
        <v>74</v>
      </c>
      <c r="AY249" s="245" t="s">
        <v>215</v>
      </c>
    </row>
    <row r="250" s="14" customFormat="1">
      <c r="A250" s="14"/>
      <c r="B250" s="246"/>
      <c r="C250" s="247"/>
      <c r="D250" s="236" t="s">
        <v>173</v>
      </c>
      <c r="E250" s="248" t="s">
        <v>21</v>
      </c>
      <c r="F250" s="249" t="s">
        <v>226</v>
      </c>
      <c r="G250" s="247"/>
      <c r="H250" s="250">
        <v>13.5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173</v>
      </c>
      <c r="AU250" s="256" t="s">
        <v>84</v>
      </c>
      <c r="AV250" s="14" t="s">
        <v>120</v>
      </c>
      <c r="AW250" s="14" t="s">
        <v>35</v>
      </c>
      <c r="AX250" s="14" t="s">
        <v>74</v>
      </c>
      <c r="AY250" s="256" t="s">
        <v>215</v>
      </c>
    </row>
    <row r="251" s="13" customFormat="1">
      <c r="A251" s="13"/>
      <c r="B251" s="234"/>
      <c r="C251" s="235"/>
      <c r="D251" s="236" t="s">
        <v>173</v>
      </c>
      <c r="E251" s="237" t="s">
        <v>21</v>
      </c>
      <c r="F251" s="238" t="s">
        <v>1426</v>
      </c>
      <c r="G251" s="235"/>
      <c r="H251" s="239">
        <v>3.4649999999999999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173</v>
      </c>
      <c r="AU251" s="245" t="s">
        <v>84</v>
      </c>
      <c r="AV251" s="13" t="s">
        <v>84</v>
      </c>
      <c r="AW251" s="13" t="s">
        <v>35</v>
      </c>
      <c r="AX251" s="13" t="s">
        <v>74</v>
      </c>
      <c r="AY251" s="245" t="s">
        <v>215</v>
      </c>
    </row>
    <row r="252" s="13" customFormat="1">
      <c r="A252" s="13"/>
      <c r="B252" s="234"/>
      <c r="C252" s="235"/>
      <c r="D252" s="236" t="s">
        <v>173</v>
      </c>
      <c r="E252" s="237" t="s">
        <v>21</v>
      </c>
      <c r="F252" s="238" t="s">
        <v>1427</v>
      </c>
      <c r="G252" s="235"/>
      <c r="H252" s="239">
        <v>0.252</v>
      </c>
      <c r="I252" s="240"/>
      <c r="J252" s="235"/>
      <c r="K252" s="235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173</v>
      </c>
      <c r="AU252" s="245" t="s">
        <v>84</v>
      </c>
      <c r="AV252" s="13" t="s">
        <v>84</v>
      </c>
      <c r="AW252" s="13" t="s">
        <v>35</v>
      </c>
      <c r="AX252" s="13" t="s">
        <v>74</v>
      </c>
      <c r="AY252" s="245" t="s">
        <v>215</v>
      </c>
    </row>
    <row r="253" s="14" customFormat="1">
      <c r="A253" s="14"/>
      <c r="B253" s="246"/>
      <c r="C253" s="247"/>
      <c r="D253" s="236" t="s">
        <v>173</v>
      </c>
      <c r="E253" s="248" t="s">
        <v>135</v>
      </c>
      <c r="F253" s="249" t="s">
        <v>226</v>
      </c>
      <c r="G253" s="247"/>
      <c r="H253" s="250">
        <v>3.7170000000000001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173</v>
      </c>
      <c r="AU253" s="256" t="s">
        <v>84</v>
      </c>
      <c r="AV253" s="14" t="s">
        <v>120</v>
      </c>
      <c r="AW253" s="14" t="s">
        <v>35</v>
      </c>
      <c r="AX253" s="14" t="s">
        <v>74</v>
      </c>
      <c r="AY253" s="256" t="s">
        <v>215</v>
      </c>
    </row>
    <row r="254" s="15" customFormat="1">
      <c r="A254" s="15"/>
      <c r="B254" s="257"/>
      <c r="C254" s="258"/>
      <c r="D254" s="236" t="s">
        <v>173</v>
      </c>
      <c r="E254" s="259" t="s">
        <v>21</v>
      </c>
      <c r="F254" s="260" t="s">
        <v>227</v>
      </c>
      <c r="G254" s="258"/>
      <c r="H254" s="261">
        <v>17.216999999999999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7" t="s">
        <v>173</v>
      </c>
      <c r="AU254" s="267" t="s">
        <v>84</v>
      </c>
      <c r="AV254" s="15" t="s">
        <v>221</v>
      </c>
      <c r="AW254" s="15" t="s">
        <v>35</v>
      </c>
      <c r="AX254" s="15" t="s">
        <v>82</v>
      </c>
      <c r="AY254" s="267" t="s">
        <v>215</v>
      </c>
    </row>
    <row r="255" s="2" customFormat="1" ht="37.8" customHeight="1">
      <c r="A255" s="41"/>
      <c r="B255" s="42"/>
      <c r="C255" s="216" t="s">
        <v>452</v>
      </c>
      <c r="D255" s="216" t="s">
        <v>217</v>
      </c>
      <c r="E255" s="217" t="s">
        <v>453</v>
      </c>
      <c r="F255" s="218" t="s">
        <v>454</v>
      </c>
      <c r="G255" s="219" t="s">
        <v>108</v>
      </c>
      <c r="H255" s="220">
        <v>2.8399999999999999</v>
      </c>
      <c r="I255" s="221"/>
      <c r="J255" s="222">
        <f>ROUND(I255*H255,2)</f>
        <v>0</v>
      </c>
      <c r="K255" s="218" t="s">
        <v>220</v>
      </c>
      <c r="L255" s="47"/>
      <c r="M255" s="223" t="s">
        <v>21</v>
      </c>
      <c r="N255" s="224" t="s">
        <v>45</v>
      </c>
      <c r="O255" s="87"/>
      <c r="P255" s="225">
        <f>O255*H255</f>
        <v>0</v>
      </c>
      <c r="Q255" s="225">
        <v>0</v>
      </c>
      <c r="R255" s="225">
        <f>Q255*H255</f>
        <v>0</v>
      </c>
      <c r="S255" s="225">
        <v>1.0000000000000001E-05</v>
      </c>
      <c r="T255" s="226">
        <f>S255*H255</f>
        <v>2.8400000000000003E-05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7" t="s">
        <v>221</v>
      </c>
      <c r="AT255" s="227" t="s">
        <v>217</v>
      </c>
      <c r="AU255" s="227" t="s">
        <v>84</v>
      </c>
      <c r="AY255" s="20" t="s">
        <v>215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82</v>
      </c>
      <c r="BK255" s="228">
        <f>ROUND(I255*H255,2)</f>
        <v>0</v>
      </c>
      <c r="BL255" s="20" t="s">
        <v>221</v>
      </c>
      <c r="BM255" s="227" t="s">
        <v>1428</v>
      </c>
    </row>
    <row r="256" s="2" customFormat="1">
      <c r="A256" s="41"/>
      <c r="B256" s="42"/>
      <c r="C256" s="43"/>
      <c r="D256" s="229" t="s">
        <v>223</v>
      </c>
      <c r="E256" s="43"/>
      <c r="F256" s="230" t="s">
        <v>456</v>
      </c>
      <c r="G256" s="43"/>
      <c r="H256" s="43"/>
      <c r="I256" s="231"/>
      <c r="J256" s="43"/>
      <c r="K256" s="43"/>
      <c r="L256" s="47"/>
      <c r="M256" s="232"/>
      <c r="N256" s="23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223</v>
      </c>
      <c r="AU256" s="20" t="s">
        <v>84</v>
      </c>
    </row>
    <row r="257" s="13" customFormat="1">
      <c r="A257" s="13"/>
      <c r="B257" s="234"/>
      <c r="C257" s="235"/>
      <c r="D257" s="236" t="s">
        <v>173</v>
      </c>
      <c r="E257" s="237" t="s">
        <v>21</v>
      </c>
      <c r="F257" s="238" t="s">
        <v>1429</v>
      </c>
      <c r="G257" s="235"/>
      <c r="H257" s="239">
        <v>2.8399999999999999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173</v>
      </c>
      <c r="AU257" s="245" t="s">
        <v>84</v>
      </c>
      <c r="AV257" s="13" t="s">
        <v>84</v>
      </c>
      <c r="AW257" s="13" t="s">
        <v>35</v>
      </c>
      <c r="AX257" s="13" t="s">
        <v>82</v>
      </c>
      <c r="AY257" s="245" t="s">
        <v>215</v>
      </c>
    </row>
    <row r="258" s="2" customFormat="1" ht="24.15" customHeight="1">
      <c r="A258" s="41"/>
      <c r="B258" s="42"/>
      <c r="C258" s="216" t="s">
        <v>458</v>
      </c>
      <c r="D258" s="216" t="s">
        <v>217</v>
      </c>
      <c r="E258" s="217" t="s">
        <v>459</v>
      </c>
      <c r="F258" s="218" t="s">
        <v>460</v>
      </c>
      <c r="G258" s="219" t="s">
        <v>108</v>
      </c>
      <c r="H258" s="220">
        <v>5.5789999999999997</v>
      </c>
      <c r="I258" s="221"/>
      <c r="J258" s="222">
        <f>ROUND(I258*H258,2)</f>
        <v>0</v>
      </c>
      <c r="K258" s="218" t="s">
        <v>220</v>
      </c>
      <c r="L258" s="47"/>
      <c r="M258" s="223" t="s">
        <v>21</v>
      </c>
      <c r="N258" s="224" t="s">
        <v>45</v>
      </c>
      <c r="O258" s="87"/>
      <c r="P258" s="225">
        <f>O258*H258</f>
        <v>0</v>
      </c>
      <c r="Q258" s="225">
        <v>0.024</v>
      </c>
      <c r="R258" s="225">
        <f>Q258*H258</f>
        <v>0.13389599999999999</v>
      </c>
      <c r="S258" s="225">
        <v>0.024</v>
      </c>
      <c r="T258" s="226">
        <f>S258*H258</f>
        <v>0.13389599999999999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7" t="s">
        <v>221</v>
      </c>
      <c r="AT258" s="227" t="s">
        <v>217</v>
      </c>
      <c r="AU258" s="227" t="s">
        <v>84</v>
      </c>
      <c r="AY258" s="20" t="s">
        <v>215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82</v>
      </c>
      <c r="BK258" s="228">
        <f>ROUND(I258*H258,2)</f>
        <v>0</v>
      </c>
      <c r="BL258" s="20" t="s">
        <v>221</v>
      </c>
      <c r="BM258" s="227" t="s">
        <v>461</v>
      </c>
    </row>
    <row r="259" s="2" customFormat="1">
      <c r="A259" s="41"/>
      <c r="B259" s="42"/>
      <c r="C259" s="43"/>
      <c r="D259" s="229" t="s">
        <v>223</v>
      </c>
      <c r="E259" s="43"/>
      <c r="F259" s="230" t="s">
        <v>462</v>
      </c>
      <c r="G259" s="43"/>
      <c r="H259" s="43"/>
      <c r="I259" s="231"/>
      <c r="J259" s="43"/>
      <c r="K259" s="43"/>
      <c r="L259" s="47"/>
      <c r="M259" s="232"/>
      <c r="N259" s="233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223</v>
      </c>
      <c r="AU259" s="20" t="s">
        <v>84</v>
      </c>
    </row>
    <row r="260" s="13" customFormat="1">
      <c r="A260" s="13"/>
      <c r="B260" s="234"/>
      <c r="C260" s="235"/>
      <c r="D260" s="236" t="s">
        <v>173</v>
      </c>
      <c r="E260" s="237" t="s">
        <v>21</v>
      </c>
      <c r="F260" s="238" t="s">
        <v>138</v>
      </c>
      <c r="G260" s="235"/>
      <c r="H260" s="239">
        <v>5.5789999999999997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173</v>
      </c>
      <c r="AU260" s="245" t="s">
        <v>84</v>
      </c>
      <c r="AV260" s="13" t="s">
        <v>84</v>
      </c>
      <c r="AW260" s="13" t="s">
        <v>35</v>
      </c>
      <c r="AX260" s="13" t="s">
        <v>82</v>
      </c>
      <c r="AY260" s="245" t="s">
        <v>215</v>
      </c>
    </row>
    <row r="261" s="2" customFormat="1" ht="24.15" customHeight="1">
      <c r="A261" s="41"/>
      <c r="B261" s="42"/>
      <c r="C261" s="216" t="s">
        <v>463</v>
      </c>
      <c r="D261" s="216" t="s">
        <v>217</v>
      </c>
      <c r="E261" s="217" t="s">
        <v>475</v>
      </c>
      <c r="F261" s="218" t="s">
        <v>476</v>
      </c>
      <c r="G261" s="219" t="s">
        <v>108</v>
      </c>
      <c r="H261" s="220">
        <v>0.14000000000000001</v>
      </c>
      <c r="I261" s="221"/>
      <c r="J261" s="222">
        <f>ROUND(I261*H261,2)</f>
        <v>0</v>
      </c>
      <c r="K261" s="218" t="s">
        <v>21</v>
      </c>
      <c r="L261" s="47"/>
      <c r="M261" s="223" t="s">
        <v>21</v>
      </c>
      <c r="N261" s="224" t="s">
        <v>45</v>
      </c>
      <c r="O261" s="87"/>
      <c r="P261" s="225">
        <f>O261*H261</f>
        <v>0</v>
      </c>
      <c r="Q261" s="225">
        <v>0.023460000000000002</v>
      </c>
      <c r="R261" s="225">
        <f>Q261*H261</f>
        <v>0.0032844000000000007</v>
      </c>
      <c r="S261" s="225">
        <v>0</v>
      </c>
      <c r="T261" s="226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7" t="s">
        <v>221</v>
      </c>
      <c r="AT261" s="227" t="s">
        <v>217</v>
      </c>
      <c r="AU261" s="227" t="s">
        <v>84</v>
      </c>
      <c r="AY261" s="20" t="s">
        <v>215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82</v>
      </c>
      <c r="BK261" s="228">
        <f>ROUND(I261*H261,2)</f>
        <v>0</v>
      </c>
      <c r="BL261" s="20" t="s">
        <v>221</v>
      </c>
      <c r="BM261" s="227" t="s">
        <v>477</v>
      </c>
    </row>
    <row r="262" s="16" customFormat="1">
      <c r="A262" s="16"/>
      <c r="B262" s="268"/>
      <c r="C262" s="269"/>
      <c r="D262" s="236" t="s">
        <v>173</v>
      </c>
      <c r="E262" s="270" t="s">
        <v>21</v>
      </c>
      <c r="F262" s="271" t="s">
        <v>798</v>
      </c>
      <c r="G262" s="269"/>
      <c r="H262" s="270" t="s">
        <v>21</v>
      </c>
      <c r="I262" s="272"/>
      <c r="J262" s="269"/>
      <c r="K262" s="269"/>
      <c r="L262" s="273"/>
      <c r="M262" s="274"/>
      <c r="N262" s="275"/>
      <c r="O262" s="275"/>
      <c r="P262" s="275"/>
      <c r="Q262" s="275"/>
      <c r="R262" s="275"/>
      <c r="S262" s="275"/>
      <c r="T262" s="27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7" t="s">
        <v>173</v>
      </c>
      <c r="AU262" s="277" t="s">
        <v>84</v>
      </c>
      <c r="AV262" s="16" t="s">
        <v>82</v>
      </c>
      <c r="AW262" s="16" t="s">
        <v>35</v>
      </c>
      <c r="AX262" s="16" t="s">
        <v>74</v>
      </c>
      <c r="AY262" s="277" t="s">
        <v>215</v>
      </c>
    </row>
    <row r="263" s="13" customFormat="1">
      <c r="A263" s="13"/>
      <c r="B263" s="234"/>
      <c r="C263" s="235"/>
      <c r="D263" s="236" t="s">
        <v>173</v>
      </c>
      <c r="E263" s="237" t="s">
        <v>21</v>
      </c>
      <c r="F263" s="238" t="s">
        <v>1430</v>
      </c>
      <c r="G263" s="235"/>
      <c r="H263" s="239">
        <v>0.14000000000000001</v>
      </c>
      <c r="I263" s="240"/>
      <c r="J263" s="235"/>
      <c r="K263" s="235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173</v>
      </c>
      <c r="AU263" s="245" t="s">
        <v>84</v>
      </c>
      <c r="AV263" s="13" t="s">
        <v>84</v>
      </c>
      <c r="AW263" s="13" t="s">
        <v>35</v>
      </c>
      <c r="AX263" s="13" t="s">
        <v>82</v>
      </c>
      <c r="AY263" s="245" t="s">
        <v>215</v>
      </c>
    </row>
    <row r="264" s="2" customFormat="1" ht="37.8" customHeight="1">
      <c r="A264" s="41"/>
      <c r="B264" s="42"/>
      <c r="C264" s="216" t="s">
        <v>470</v>
      </c>
      <c r="D264" s="216" t="s">
        <v>217</v>
      </c>
      <c r="E264" s="217" t="s">
        <v>481</v>
      </c>
      <c r="F264" s="218" t="s">
        <v>482</v>
      </c>
      <c r="G264" s="219" t="s">
        <v>108</v>
      </c>
      <c r="H264" s="220">
        <v>41.789999999999999</v>
      </c>
      <c r="I264" s="221"/>
      <c r="J264" s="222">
        <f>ROUND(I264*H264,2)</f>
        <v>0</v>
      </c>
      <c r="K264" s="218" t="s">
        <v>220</v>
      </c>
      <c r="L264" s="47"/>
      <c r="M264" s="223" t="s">
        <v>21</v>
      </c>
      <c r="N264" s="224" t="s">
        <v>45</v>
      </c>
      <c r="O264" s="87"/>
      <c r="P264" s="225">
        <f>O264*H264</f>
        <v>0</v>
      </c>
      <c r="Q264" s="225">
        <v>0.0015</v>
      </c>
      <c r="R264" s="225">
        <f>Q264*H264</f>
        <v>0.062685000000000005</v>
      </c>
      <c r="S264" s="225">
        <v>0</v>
      </c>
      <c r="T264" s="22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7" t="s">
        <v>221</v>
      </c>
      <c r="AT264" s="227" t="s">
        <v>217</v>
      </c>
      <c r="AU264" s="227" t="s">
        <v>84</v>
      </c>
      <c r="AY264" s="20" t="s">
        <v>215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82</v>
      </c>
      <c r="BK264" s="228">
        <f>ROUND(I264*H264,2)</f>
        <v>0</v>
      </c>
      <c r="BL264" s="20" t="s">
        <v>221</v>
      </c>
      <c r="BM264" s="227" t="s">
        <v>483</v>
      </c>
    </row>
    <row r="265" s="2" customFormat="1">
      <c r="A265" s="41"/>
      <c r="B265" s="42"/>
      <c r="C265" s="43"/>
      <c r="D265" s="229" t="s">
        <v>223</v>
      </c>
      <c r="E265" s="43"/>
      <c r="F265" s="230" t="s">
        <v>484</v>
      </c>
      <c r="G265" s="43"/>
      <c r="H265" s="43"/>
      <c r="I265" s="231"/>
      <c r="J265" s="43"/>
      <c r="K265" s="43"/>
      <c r="L265" s="47"/>
      <c r="M265" s="232"/>
      <c r="N265" s="23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223</v>
      </c>
      <c r="AU265" s="20" t="s">
        <v>84</v>
      </c>
    </row>
    <row r="266" s="13" customFormat="1">
      <c r="A266" s="13"/>
      <c r="B266" s="234"/>
      <c r="C266" s="235"/>
      <c r="D266" s="236" t="s">
        <v>173</v>
      </c>
      <c r="E266" s="237" t="s">
        <v>21</v>
      </c>
      <c r="F266" s="238" t="s">
        <v>1431</v>
      </c>
      <c r="G266" s="235"/>
      <c r="H266" s="239">
        <v>41.789999999999999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173</v>
      </c>
      <c r="AU266" s="245" t="s">
        <v>84</v>
      </c>
      <c r="AV266" s="13" t="s">
        <v>84</v>
      </c>
      <c r="AW266" s="13" t="s">
        <v>35</v>
      </c>
      <c r="AX266" s="13" t="s">
        <v>74</v>
      </c>
      <c r="AY266" s="245" t="s">
        <v>215</v>
      </c>
    </row>
    <row r="267" s="14" customFormat="1">
      <c r="A267" s="14"/>
      <c r="B267" s="246"/>
      <c r="C267" s="247"/>
      <c r="D267" s="236" t="s">
        <v>173</v>
      </c>
      <c r="E267" s="248" t="s">
        <v>95</v>
      </c>
      <c r="F267" s="249" t="s">
        <v>226</v>
      </c>
      <c r="G267" s="247"/>
      <c r="H267" s="250">
        <v>41.789999999999999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173</v>
      </c>
      <c r="AU267" s="256" t="s">
        <v>84</v>
      </c>
      <c r="AV267" s="14" t="s">
        <v>120</v>
      </c>
      <c r="AW267" s="14" t="s">
        <v>35</v>
      </c>
      <c r="AX267" s="14" t="s">
        <v>74</v>
      </c>
      <c r="AY267" s="256" t="s">
        <v>215</v>
      </c>
    </row>
    <row r="268" s="15" customFormat="1">
      <c r="A268" s="15"/>
      <c r="B268" s="257"/>
      <c r="C268" s="258"/>
      <c r="D268" s="236" t="s">
        <v>173</v>
      </c>
      <c r="E268" s="259" t="s">
        <v>21</v>
      </c>
      <c r="F268" s="260" t="s">
        <v>227</v>
      </c>
      <c r="G268" s="258"/>
      <c r="H268" s="261">
        <v>41.789999999999999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7" t="s">
        <v>173</v>
      </c>
      <c r="AU268" s="267" t="s">
        <v>84</v>
      </c>
      <c r="AV268" s="15" t="s">
        <v>221</v>
      </c>
      <c r="AW268" s="15" t="s">
        <v>35</v>
      </c>
      <c r="AX268" s="15" t="s">
        <v>82</v>
      </c>
      <c r="AY268" s="267" t="s">
        <v>215</v>
      </c>
    </row>
    <row r="269" s="2" customFormat="1" ht="16.5" customHeight="1">
      <c r="A269" s="41"/>
      <c r="B269" s="42"/>
      <c r="C269" s="278" t="s">
        <v>474</v>
      </c>
      <c r="D269" s="278" t="s">
        <v>278</v>
      </c>
      <c r="E269" s="279" t="s">
        <v>490</v>
      </c>
      <c r="F269" s="280" t="s">
        <v>491</v>
      </c>
      <c r="G269" s="281" t="s">
        <v>108</v>
      </c>
      <c r="H269" s="282">
        <v>43.880000000000003</v>
      </c>
      <c r="I269" s="283"/>
      <c r="J269" s="284">
        <f>ROUND(I269*H269,2)</f>
        <v>0</v>
      </c>
      <c r="K269" s="280" t="s">
        <v>220</v>
      </c>
      <c r="L269" s="285"/>
      <c r="M269" s="286" t="s">
        <v>21</v>
      </c>
      <c r="N269" s="287" t="s">
        <v>45</v>
      </c>
      <c r="O269" s="87"/>
      <c r="P269" s="225">
        <f>O269*H269</f>
        <v>0</v>
      </c>
      <c r="Q269" s="225">
        <v>0.108</v>
      </c>
      <c r="R269" s="225">
        <f>Q269*H269</f>
        <v>4.7390400000000001</v>
      </c>
      <c r="S269" s="225">
        <v>0</v>
      </c>
      <c r="T269" s="22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7" t="s">
        <v>271</v>
      </c>
      <c r="AT269" s="227" t="s">
        <v>278</v>
      </c>
      <c r="AU269" s="227" t="s">
        <v>84</v>
      </c>
      <c r="AY269" s="20" t="s">
        <v>215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20" t="s">
        <v>82</v>
      </c>
      <c r="BK269" s="228">
        <f>ROUND(I269*H269,2)</f>
        <v>0</v>
      </c>
      <c r="BL269" s="20" t="s">
        <v>221</v>
      </c>
      <c r="BM269" s="227" t="s">
        <v>492</v>
      </c>
    </row>
    <row r="270" s="13" customFormat="1">
      <c r="A270" s="13"/>
      <c r="B270" s="234"/>
      <c r="C270" s="235"/>
      <c r="D270" s="236" t="s">
        <v>173</v>
      </c>
      <c r="E270" s="237" t="s">
        <v>21</v>
      </c>
      <c r="F270" s="238" t="s">
        <v>1432</v>
      </c>
      <c r="G270" s="235"/>
      <c r="H270" s="239">
        <v>43.880000000000003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173</v>
      </c>
      <c r="AU270" s="245" t="s">
        <v>84</v>
      </c>
      <c r="AV270" s="13" t="s">
        <v>84</v>
      </c>
      <c r="AW270" s="13" t="s">
        <v>35</v>
      </c>
      <c r="AX270" s="13" t="s">
        <v>82</v>
      </c>
      <c r="AY270" s="245" t="s">
        <v>215</v>
      </c>
    </row>
    <row r="271" s="2" customFormat="1" ht="16.5" customHeight="1">
      <c r="A271" s="41"/>
      <c r="B271" s="42"/>
      <c r="C271" s="216" t="s">
        <v>480</v>
      </c>
      <c r="D271" s="216" t="s">
        <v>217</v>
      </c>
      <c r="E271" s="217" t="s">
        <v>495</v>
      </c>
      <c r="F271" s="218" t="s">
        <v>496</v>
      </c>
      <c r="G271" s="219" t="s">
        <v>108</v>
      </c>
      <c r="H271" s="220">
        <v>19</v>
      </c>
      <c r="I271" s="221"/>
      <c r="J271" s="222">
        <f>ROUND(I271*H271,2)</f>
        <v>0</v>
      </c>
      <c r="K271" s="218" t="s">
        <v>21</v>
      </c>
      <c r="L271" s="47"/>
      <c r="M271" s="223" t="s">
        <v>21</v>
      </c>
      <c r="N271" s="224" t="s">
        <v>45</v>
      </c>
      <c r="O271" s="87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7" t="s">
        <v>221</v>
      </c>
      <c r="AT271" s="227" t="s">
        <v>217</v>
      </c>
      <c r="AU271" s="227" t="s">
        <v>84</v>
      </c>
      <c r="AY271" s="20" t="s">
        <v>215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20" t="s">
        <v>82</v>
      </c>
      <c r="BK271" s="228">
        <f>ROUND(I271*H271,2)</f>
        <v>0</v>
      </c>
      <c r="BL271" s="20" t="s">
        <v>221</v>
      </c>
      <c r="BM271" s="227" t="s">
        <v>497</v>
      </c>
    </row>
    <row r="272" s="13" customFormat="1">
      <c r="A272" s="13"/>
      <c r="B272" s="234"/>
      <c r="C272" s="235"/>
      <c r="D272" s="236" t="s">
        <v>173</v>
      </c>
      <c r="E272" s="237" t="s">
        <v>21</v>
      </c>
      <c r="F272" s="238" t="s">
        <v>1433</v>
      </c>
      <c r="G272" s="235"/>
      <c r="H272" s="239">
        <v>19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173</v>
      </c>
      <c r="AU272" s="245" t="s">
        <v>84</v>
      </c>
      <c r="AV272" s="13" t="s">
        <v>84</v>
      </c>
      <c r="AW272" s="13" t="s">
        <v>35</v>
      </c>
      <c r="AX272" s="13" t="s">
        <v>82</v>
      </c>
      <c r="AY272" s="245" t="s">
        <v>215</v>
      </c>
    </row>
    <row r="273" s="12" customFormat="1" ht="22.8" customHeight="1">
      <c r="A273" s="12"/>
      <c r="B273" s="200"/>
      <c r="C273" s="201"/>
      <c r="D273" s="202" t="s">
        <v>73</v>
      </c>
      <c r="E273" s="214" t="s">
        <v>271</v>
      </c>
      <c r="F273" s="214" t="s">
        <v>499</v>
      </c>
      <c r="G273" s="201"/>
      <c r="H273" s="201"/>
      <c r="I273" s="204"/>
      <c r="J273" s="215">
        <f>BK273</f>
        <v>0</v>
      </c>
      <c r="K273" s="201"/>
      <c r="L273" s="206"/>
      <c r="M273" s="207"/>
      <c r="N273" s="208"/>
      <c r="O273" s="208"/>
      <c r="P273" s="209">
        <f>SUM(P274:P284)</f>
        <v>0</v>
      </c>
      <c r="Q273" s="208"/>
      <c r="R273" s="209">
        <f>SUM(R274:R284)</f>
        <v>0.077399999999999997</v>
      </c>
      <c r="S273" s="208"/>
      <c r="T273" s="210">
        <f>SUM(T274:T284)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1" t="s">
        <v>82</v>
      </c>
      <c r="AT273" s="212" t="s">
        <v>73</v>
      </c>
      <c r="AU273" s="212" t="s">
        <v>82</v>
      </c>
      <c r="AY273" s="211" t="s">
        <v>215</v>
      </c>
      <c r="BK273" s="213">
        <f>SUM(BK274:BK284)</f>
        <v>0</v>
      </c>
    </row>
    <row r="274" s="2" customFormat="1" ht="44.25" customHeight="1">
      <c r="A274" s="41"/>
      <c r="B274" s="42"/>
      <c r="C274" s="216" t="s">
        <v>489</v>
      </c>
      <c r="D274" s="216" t="s">
        <v>217</v>
      </c>
      <c r="E274" s="217" t="s">
        <v>501</v>
      </c>
      <c r="F274" s="218" t="s">
        <v>502</v>
      </c>
      <c r="G274" s="219" t="s">
        <v>119</v>
      </c>
      <c r="H274" s="220">
        <v>10</v>
      </c>
      <c r="I274" s="221"/>
      <c r="J274" s="222">
        <f>ROUND(I274*H274,2)</f>
        <v>0</v>
      </c>
      <c r="K274" s="218" t="s">
        <v>21</v>
      </c>
      <c r="L274" s="47"/>
      <c r="M274" s="223" t="s">
        <v>21</v>
      </c>
      <c r="N274" s="224" t="s">
        <v>45</v>
      </c>
      <c r="O274" s="87"/>
      <c r="P274" s="225">
        <f>O274*H274</f>
        <v>0</v>
      </c>
      <c r="Q274" s="225">
        <v>0.0074599999999999996</v>
      </c>
      <c r="R274" s="225">
        <f>Q274*H274</f>
        <v>0.0746</v>
      </c>
      <c r="S274" s="225">
        <v>0</v>
      </c>
      <c r="T274" s="226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7" t="s">
        <v>221</v>
      </c>
      <c r="AT274" s="227" t="s">
        <v>217</v>
      </c>
      <c r="AU274" s="227" t="s">
        <v>84</v>
      </c>
      <c r="AY274" s="20" t="s">
        <v>215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20" t="s">
        <v>82</v>
      </c>
      <c r="BK274" s="228">
        <f>ROUND(I274*H274,2)</f>
        <v>0</v>
      </c>
      <c r="BL274" s="20" t="s">
        <v>221</v>
      </c>
      <c r="BM274" s="227" t="s">
        <v>1434</v>
      </c>
    </row>
    <row r="275" s="16" customFormat="1">
      <c r="A275" s="16"/>
      <c r="B275" s="268"/>
      <c r="C275" s="269"/>
      <c r="D275" s="236" t="s">
        <v>173</v>
      </c>
      <c r="E275" s="270" t="s">
        <v>21</v>
      </c>
      <c r="F275" s="271" t="s">
        <v>504</v>
      </c>
      <c r="G275" s="269"/>
      <c r="H275" s="270" t="s">
        <v>21</v>
      </c>
      <c r="I275" s="272"/>
      <c r="J275" s="269"/>
      <c r="K275" s="269"/>
      <c r="L275" s="273"/>
      <c r="M275" s="274"/>
      <c r="N275" s="275"/>
      <c r="O275" s="275"/>
      <c r="P275" s="275"/>
      <c r="Q275" s="275"/>
      <c r="R275" s="275"/>
      <c r="S275" s="275"/>
      <c r="T275" s="27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77" t="s">
        <v>173</v>
      </c>
      <c r="AU275" s="277" t="s">
        <v>84</v>
      </c>
      <c r="AV275" s="16" t="s">
        <v>82</v>
      </c>
      <c r="AW275" s="16" t="s">
        <v>35</v>
      </c>
      <c r="AX275" s="16" t="s">
        <v>74</v>
      </c>
      <c r="AY275" s="277" t="s">
        <v>215</v>
      </c>
    </row>
    <row r="276" s="13" customFormat="1">
      <c r="A276" s="13"/>
      <c r="B276" s="234"/>
      <c r="C276" s="235"/>
      <c r="D276" s="236" t="s">
        <v>173</v>
      </c>
      <c r="E276" s="237" t="s">
        <v>21</v>
      </c>
      <c r="F276" s="238" t="s">
        <v>1435</v>
      </c>
      <c r="G276" s="235"/>
      <c r="H276" s="239">
        <v>10</v>
      </c>
      <c r="I276" s="240"/>
      <c r="J276" s="235"/>
      <c r="K276" s="235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173</v>
      </c>
      <c r="AU276" s="245" t="s">
        <v>84</v>
      </c>
      <c r="AV276" s="13" t="s">
        <v>84</v>
      </c>
      <c r="AW276" s="13" t="s">
        <v>35</v>
      </c>
      <c r="AX276" s="13" t="s">
        <v>74</v>
      </c>
      <c r="AY276" s="245" t="s">
        <v>215</v>
      </c>
    </row>
    <row r="277" s="14" customFormat="1">
      <c r="A277" s="14"/>
      <c r="B277" s="246"/>
      <c r="C277" s="247"/>
      <c r="D277" s="236" t="s">
        <v>173</v>
      </c>
      <c r="E277" s="248" t="s">
        <v>117</v>
      </c>
      <c r="F277" s="249" t="s">
        <v>226</v>
      </c>
      <c r="G277" s="247"/>
      <c r="H277" s="250">
        <v>10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173</v>
      </c>
      <c r="AU277" s="256" t="s">
        <v>84</v>
      </c>
      <c r="AV277" s="14" t="s">
        <v>120</v>
      </c>
      <c r="AW277" s="14" t="s">
        <v>35</v>
      </c>
      <c r="AX277" s="14" t="s">
        <v>74</v>
      </c>
      <c r="AY277" s="256" t="s">
        <v>215</v>
      </c>
    </row>
    <row r="278" s="15" customFormat="1">
      <c r="A278" s="15"/>
      <c r="B278" s="257"/>
      <c r="C278" s="258"/>
      <c r="D278" s="236" t="s">
        <v>173</v>
      </c>
      <c r="E278" s="259" t="s">
        <v>21</v>
      </c>
      <c r="F278" s="260" t="s">
        <v>227</v>
      </c>
      <c r="G278" s="258"/>
      <c r="H278" s="261">
        <v>10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7" t="s">
        <v>173</v>
      </c>
      <c r="AU278" s="267" t="s">
        <v>84</v>
      </c>
      <c r="AV278" s="15" t="s">
        <v>221</v>
      </c>
      <c r="AW278" s="15" t="s">
        <v>35</v>
      </c>
      <c r="AX278" s="15" t="s">
        <v>82</v>
      </c>
      <c r="AY278" s="267" t="s">
        <v>215</v>
      </c>
    </row>
    <row r="279" s="2" customFormat="1" ht="44.25" customHeight="1">
      <c r="A279" s="41"/>
      <c r="B279" s="42"/>
      <c r="C279" s="216" t="s">
        <v>494</v>
      </c>
      <c r="D279" s="216" t="s">
        <v>217</v>
      </c>
      <c r="E279" s="217" t="s">
        <v>507</v>
      </c>
      <c r="F279" s="218" t="s">
        <v>508</v>
      </c>
      <c r="G279" s="219" t="s">
        <v>509</v>
      </c>
      <c r="H279" s="220">
        <v>2</v>
      </c>
      <c r="I279" s="221"/>
      <c r="J279" s="222">
        <f>ROUND(I279*H279,2)</f>
        <v>0</v>
      </c>
      <c r="K279" s="218" t="s">
        <v>220</v>
      </c>
      <c r="L279" s="47"/>
      <c r="M279" s="223" t="s">
        <v>21</v>
      </c>
      <c r="N279" s="224" t="s">
        <v>45</v>
      </c>
      <c r="O279" s="87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7" t="s">
        <v>221</v>
      </c>
      <c r="AT279" s="227" t="s">
        <v>217</v>
      </c>
      <c r="AU279" s="227" t="s">
        <v>84</v>
      </c>
      <c r="AY279" s="20" t="s">
        <v>215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82</v>
      </c>
      <c r="BK279" s="228">
        <f>ROUND(I279*H279,2)</f>
        <v>0</v>
      </c>
      <c r="BL279" s="20" t="s">
        <v>221</v>
      </c>
      <c r="BM279" s="227" t="s">
        <v>1436</v>
      </c>
    </row>
    <row r="280" s="2" customFormat="1">
      <c r="A280" s="41"/>
      <c r="B280" s="42"/>
      <c r="C280" s="43"/>
      <c r="D280" s="229" t="s">
        <v>223</v>
      </c>
      <c r="E280" s="43"/>
      <c r="F280" s="230" t="s">
        <v>511</v>
      </c>
      <c r="G280" s="43"/>
      <c r="H280" s="43"/>
      <c r="I280" s="231"/>
      <c r="J280" s="43"/>
      <c r="K280" s="43"/>
      <c r="L280" s="47"/>
      <c r="M280" s="232"/>
      <c r="N280" s="23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223</v>
      </c>
      <c r="AU280" s="20" t="s">
        <v>84</v>
      </c>
    </row>
    <row r="281" s="2" customFormat="1" ht="16.5" customHeight="1">
      <c r="A281" s="41"/>
      <c r="B281" s="42"/>
      <c r="C281" s="278" t="s">
        <v>500</v>
      </c>
      <c r="D281" s="278" t="s">
        <v>278</v>
      </c>
      <c r="E281" s="279" t="s">
        <v>513</v>
      </c>
      <c r="F281" s="280" t="s">
        <v>514</v>
      </c>
      <c r="G281" s="281" t="s">
        <v>509</v>
      </c>
      <c r="H281" s="282">
        <v>2</v>
      </c>
      <c r="I281" s="283"/>
      <c r="J281" s="284">
        <f>ROUND(I281*H281,2)</f>
        <v>0</v>
      </c>
      <c r="K281" s="280" t="s">
        <v>21</v>
      </c>
      <c r="L281" s="285"/>
      <c r="M281" s="286" t="s">
        <v>21</v>
      </c>
      <c r="N281" s="287" t="s">
        <v>45</v>
      </c>
      <c r="O281" s="87"/>
      <c r="P281" s="225">
        <f>O281*H281</f>
        <v>0</v>
      </c>
      <c r="Q281" s="225">
        <v>0.00044999999999999999</v>
      </c>
      <c r="R281" s="225">
        <f>Q281*H281</f>
        <v>0.00089999999999999998</v>
      </c>
      <c r="S281" s="225">
        <v>0</v>
      </c>
      <c r="T281" s="226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7" t="s">
        <v>271</v>
      </c>
      <c r="AT281" s="227" t="s">
        <v>278</v>
      </c>
      <c r="AU281" s="227" t="s">
        <v>84</v>
      </c>
      <c r="AY281" s="20" t="s">
        <v>215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20" t="s">
        <v>82</v>
      </c>
      <c r="BK281" s="228">
        <f>ROUND(I281*H281,2)</f>
        <v>0</v>
      </c>
      <c r="BL281" s="20" t="s">
        <v>221</v>
      </c>
      <c r="BM281" s="227" t="s">
        <v>1437</v>
      </c>
    </row>
    <row r="282" s="2" customFormat="1" ht="16.5" customHeight="1">
      <c r="A282" s="41"/>
      <c r="B282" s="42"/>
      <c r="C282" s="216" t="s">
        <v>506</v>
      </c>
      <c r="D282" s="216" t="s">
        <v>217</v>
      </c>
      <c r="E282" s="217" t="s">
        <v>517</v>
      </c>
      <c r="F282" s="218" t="s">
        <v>518</v>
      </c>
      <c r="G282" s="219" t="s">
        <v>119</v>
      </c>
      <c r="H282" s="220">
        <v>10</v>
      </c>
      <c r="I282" s="221"/>
      <c r="J282" s="222">
        <f>ROUND(I282*H282,2)</f>
        <v>0</v>
      </c>
      <c r="K282" s="218" t="s">
        <v>220</v>
      </c>
      <c r="L282" s="47"/>
      <c r="M282" s="223" t="s">
        <v>21</v>
      </c>
      <c r="N282" s="224" t="s">
        <v>45</v>
      </c>
      <c r="O282" s="87"/>
      <c r="P282" s="225">
        <f>O282*H282</f>
        <v>0</v>
      </c>
      <c r="Q282" s="225">
        <v>0.00019000000000000001</v>
      </c>
      <c r="R282" s="225">
        <f>Q282*H282</f>
        <v>0.0019000000000000002</v>
      </c>
      <c r="S282" s="225">
        <v>0</v>
      </c>
      <c r="T282" s="22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7" t="s">
        <v>221</v>
      </c>
      <c r="AT282" s="227" t="s">
        <v>217</v>
      </c>
      <c r="AU282" s="227" t="s">
        <v>84</v>
      </c>
      <c r="AY282" s="20" t="s">
        <v>215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82</v>
      </c>
      <c r="BK282" s="228">
        <f>ROUND(I282*H282,2)</f>
        <v>0</v>
      </c>
      <c r="BL282" s="20" t="s">
        <v>221</v>
      </c>
      <c r="BM282" s="227" t="s">
        <v>1438</v>
      </c>
    </row>
    <row r="283" s="2" customFormat="1">
      <c r="A283" s="41"/>
      <c r="B283" s="42"/>
      <c r="C283" s="43"/>
      <c r="D283" s="229" t="s">
        <v>223</v>
      </c>
      <c r="E283" s="43"/>
      <c r="F283" s="230" t="s">
        <v>520</v>
      </c>
      <c r="G283" s="43"/>
      <c r="H283" s="43"/>
      <c r="I283" s="231"/>
      <c r="J283" s="43"/>
      <c r="K283" s="43"/>
      <c r="L283" s="47"/>
      <c r="M283" s="232"/>
      <c r="N283" s="233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223</v>
      </c>
      <c r="AU283" s="20" t="s">
        <v>84</v>
      </c>
    </row>
    <row r="284" s="13" customFormat="1">
      <c r="A284" s="13"/>
      <c r="B284" s="234"/>
      <c r="C284" s="235"/>
      <c r="D284" s="236" t="s">
        <v>173</v>
      </c>
      <c r="E284" s="237" t="s">
        <v>21</v>
      </c>
      <c r="F284" s="238" t="s">
        <v>117</v>
      </c>
      <c r="G284" s="235"/>
      <c r="H284" s="239">
        <v>10</v>
      </c>
      <c r="I284" s="240"/>
      <c r="J284" s="235"/>
      <c r="K284" s="235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173</v>
      </c>
      <c r="AU284" s="245" t="s">
        <v>84</v>
      </c>
      <c r="AV284" s="13" t="s">
        <v>84</v>
      </c>
      <c r="AW284" s="13" t="s">
        <v>35</v>
      </c>
      <c r="AX284" s="13" t="s">
        <v>82</v>
      </c>
      <c r="AY284" s="245" t="s">
        <v>215</v>
      </c>
    </row>
    <row r="285" s="12" customFormat="1" ht="22.8" customHeight="1">
      <c r="A285" s="12"/>
      <c r="B285" s="200"/>
      <c r="C285" s="201"/>
      <c r="D285" s="202" t="s">
        <v>73</v>
      </c>
      <c r="E285" s="214" t="s">
        <v>277</v>
      </c>
      <c r="F285" s="214" t="s">
        <v>521</v>
      </c>
      <c r="G285" s="201"/>
      <c r="H285" s="201"/>
      <c r="I285" s="204"/>
      <c r="J285" s="215">
        <f>BK285</f>
        <v>0</v>
      </c>
      <c r="K285" s="201"/>
      <c r="L285" s="206"/>
      <c r="M285" s="207"/>
      <c r="N285" s="208"/>
      <c r="O285" s="208"/>
      <c r="P285" s="209">
        <f>SUM(P286:P365)</f>
        <v>0</v>
      </c>
      <c r="Q285" s="208"/>
      <c r="R285" s="209">
        <f>SUM(R286:R365)</f>
        <v>0.015663200000000002</v>
      </c>
      <c r="S285" s="208"/>
      <c r="T285" s="210">
        <f>SUM(T286:T365)</f>
        <v>12.810991400000001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1" t="s">
        <v>82</v>
      </c>
      <c r="AT285" s="212" t="s">
        <v>73</v>
      </c>
      <c r="AU285" s="212" t="s">
        <v>82</v>
      </c>
      <c r="AY285" s="211" t="s">
        <v>215</v>
      </c>
      <c r="BK285" s="213">
        <f>SUM(BK286:BK365)</f>
        <v>0</v>
      </c>
    </row>
    <row r="286" s="2" customFormat="1" ht="24.15" customHeight="1">
      <c r="A286" s="41"/>
      <c r="B286" s="42"/>
      <c r="C286" s="216" t="s">
        <v>512</v>
      </c>
      <c r="D286" s="216" t="s">
        <v>217</v>
      </c>
      <c r="E286" s="217" t="s">
        <v>523</v>
      </c>
      <c r="F286" s="218" t="s">
        <v>524</v>
      </c>
      <c r="G286" s="219" t="s">
        <v>108</v>
      </c>
      <c r="H286" s="220">
        <v>41.789999999999999</v>
      </c>
      <c r="I286" s="221"/>
      <c r="J286" s="222">
        <f>ROUND(I286*H286,2)</f>
        <v>0</v>
      </c>
      <c r="K286" s="218" t="s">
        <v>220</v>
      </c>
      <c r="L286" s="47"/>
      <c r="M286" s="223" t="s">
        <v>21</v>
      </c>
      <c r="N286" s="224" t="s">
        <v>45</v>
      </c>
      <c r="O286" s="87"/>
      <c r="P286" s="225">
        <f>O286*H286</f>
        <v>0</v>
      </c>
      <c r="Q286" s="225">
        <v>0.00036000000000000002</v>
      </c>
      <c r="R286" s="225">
        <f>Q286*H286</f>
        <v>0.015044400000000001</v>
      </c>
      <c r="S286" s="225">
        <v>0</v>
      </c>
      <c r="T286" s="22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221</v>
      </c>
      <c r="AT286" s="227" t="s">
        <v>217</v>
      </c>
      <c r="AU286" s="227" t="s">
        <v>84</v>
      </c>
      <c r="AY286" s="20" t="s">
        <v>215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82</v>
      </c>
      <c r="BK286" s="228">
        <f>ROUND(I286*H286,2)</f>
        <v>0</v>
      </c>
      <c r="BL286" s="20" t="s">
        <v>221</v>
      </c>
      <c r="BM286" s="227" t="s">
        <v>525</v>
      </c>
    </row>
    <row r="287" s="2" customFormat="1">
      <c r="A287" s="41"/>
      <c r="B287" s="42"/>
      <c r="C287" s="43"/>
      <c r="D287" s="229" t="s">
        <v>223</v>
      </c>
      <c r="E287" s="43"/>
      <c r="F287" s="230" t="s">
        <v>526</v>
      </c>
      <c r="G287" s="43"/>
      <c r="H287" s="43"/>
      <c r="I287" s="231"/>
      <c r="J287" s="43"/>
      <c r="K287" s="43"/>
      <c r="L287" s="47"/>
      <c r="M287" s="232"/>
      <c r="N287" s="23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223</v>
      </c>
      <c r="AU287" s="20" t="s">
        <v>84</v>
      </c>
    </row>
    <row r="288" s="13" customFormat="1">
      <c r="A288" s="13"/>
      <c r="B288" s="234"/>
      <c r="C288" s="235"/>
      <c r="D288" s="236" t="s">
        <v>173</v>
      </c>
      <c r="E288" s="237" t="s">
        <v>21</v>
      </c>
      <c r="F288" s="238" t="s">
        <v>95</v>
      </c>
      <c r="G288" s="235"/>
      <c r="H288" s="239">
        <v>41.789999999999999</v>
      </c>
      <c r="I288" s="240"/>
      <c r="J288" s="235"/>
      <c r="K288" s="235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173</v>
      </c>
      <c r="AU288" s="245" t="s">
        <v>84</v>
      </c>
      <c r="AV288" s="13" t="s">
        <v>84</v>
      </c>
      <c r="AW288" s="13" t="s">
        <v>35</v>
      </c>
      <c r="AX288" s="13" t="s">
        <v>82</v>
      </c>
      <c r="AY288" s="245" t="s">
        <v>215</v>
      </c>
    </row>
    <row r="289" s="2" customFormat="1" ht="24.15" customHeight="1">
      <c r="A289" s="41"/>
      <c r="B289" s="42"/>
      <c r="C289" s="216" t="s">
        <v>516</v>
      </c>
      <c r="D289" s="216" t="s">
        <v>217</v>
      </c>
      <c r="E289" s="217" t="s">
        <v>528</v>
      </c>
      <c r="F289" s="218" t="s">
        <v>529</v>
      </c>
      <c r="G289" s="219" t="s">
        <v>108</v>
      </c>
      <c r="H289" s="220">
        <v>46.409999999999997</v>
      </c>
      <c r="I289" s="221"/>
      <c r="J289" s="222">
        <f>ROUND(I289*H289,2)</f>
        <v>0</v>
      </c>
      <c r="K289" s="218" t="s">
        <v>21</v>
      </c>
      <c r="L289" s="47"/>
      <c r="M289" s="223" t="s">
        <v>21</v>
      </c>
      <c r="N289" s="224" t="s">
        <v>45</v>
      </c>
      <c r="O289" s="87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7" t="s">
        <v>221</v>
      </c>
      <c r="AT289" s="227" t="s">
        <v>217</v>
      </c>
      <c r="AU289" s="227" t="s">
        <v>84</v>
      </c>
      <c r="AY289" s="20" t="s">
        <v>215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20" t="s">
        <v>82</v>
      </c>
      <c r="BK289" s="228">
        <f>ROUND(I289*H289,2)</f>
        <v>0</v>
      </c>
      <c r="BL289" s="20" t="s">
        <v>221</v>
      </c>
      <c r="BM289" s="227" t="s">
        <v>1439</v>
      </c>
    </row>
    <row r="290" s="13" customFormat="1">
      <c r="A290" s="13"/>
      <c r="B290" s="234"/>
      <c r="C290" s="235"/>
      <c r="D290" s="236" t="s">
        <v>173</v>
      </c>
      <c r="E290" s="237" t="s">
        <v>21</v>
      </c>
      <c r="F290" s="238" t="s">
        <v>1440</v>
      </c>
      <c r="G290" s="235"/>
      <c r="H290" s="239">
        <v>46.409999999999997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173</v>
      </c>
      <c r="AU290" s="245" t="s">
        <v>84</v>
      </c>
      <c r="AV290" s="13" t="s">
        <v>84</v>
      </c>
      <c r="AW290" s="13" t="s">
        <v>35</v>
      </c>
      <c r="AX290" s="13" t="s">
        <v>82</v>
      </c>
      <c r="AY290" s="245" t="s">
        <v>215</v>
      </c>
    </row>
    <row r="291" s="2" customFormat="1" ht="44.25" customHeight="1">
      <c r="A291" s="41"/>
      <c r="B291" s="42"/>
      <c r="C291" s="216" t="s">
        <v>522</v>
      </c>
      <c r="D291" s="216" t="s">
        <v>217</v>
      </c>
      <c r="E291" s="217" t="s">
        <v>533</v>
      </c>
      <c r="F291" s="218" t="s">
        <v>534</v>
      </c>
      <c r="G291" s="219" t="s">
        <v>108</v>
      </c>
      <c r="H291" s="220">
        <v>161.928</v>
      </c>
      <c r="I291" s="221"/>
      <c r="J291" s="222">
        <f>ROUND(I291*H291,2)</f>
        <v>0</v>
      </c>
      <c r="K291" s="218" t="s">
        <v>220</v>
      </c>
      <c r="L291" s="47"/>
      <c r="M291" s="223" t="s">
        <v>21</v>
      </c>
      <c r="N291" s="224" t="s">
        <v>45</v>
      </c>
      <c r="O291" s="87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7" t="s">
        <v>221</v>
      </c>
      <c r="AT291" s="227" t="s">
        <v>217</v>
      </c>
      <c r="AU291" s="227" t="s">
        <v>84</v>
      </c>
      <c r="AY291" s="20" t="s">
        <v>215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0" t="s">
        <v>82</v>
      </c>
      <c r="BK291" s="228">
        <f>ROUND(I291*H291,2)</f>
        <v>0</v>
      </c>
      <c r="BL291" s="20" t="s">
        <v>221</v>
      </c>
      <c r="BM291" s="227" t="s">
        <v>535</v>
      </c>
    </row>
    <row r="292" s="2" customFormat="1">
      <c r="A292" s="41"/>
      <c r="B292" s="42"/>
      <c r="C292" s="43"/>
      <c r="D292" s="229" t="s">
        <v>223</v>
      </c>
      <c r="E292" s="43"/>
      <c r="F292" s="230" t="s">
        <v>536</v>
      </c>
      <c r="G292" s="43"/>
      <c r="H292" s="43"/>
      <c r="I292" s="231"/>
      <c r="J292" s="43"/>
      <c r="K292" s="43"/>
      <c r="L292" s="47"/>
      <c r="M292" s="232"/>
      <c r="N292" s="233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223</v>
      </c>
      <c r="AU292" s="20" t="s">
        <v>84</v>
      </c>
    </row>
    <row r="293" s="13" customFormat="1">
      <c r="A293" s="13"/>
      <c r="B293" s="234"/>
      <c r="C293" s="235"/>
      <c r="D293" s="236" t="s">
        <v>173</v>
      </c>
      <c r="E293" s="237" t="s">
        <v>21</v>
      </c>
      <c r="F293" s="238" t="s">
        <v>1441</v>
      </c>
      <c r="G293" s="235"/>
      <c r="H293" s="239">
        <v>161.928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173</v>
      </c>
      <c r="AU293" s="245" t="s">
        <v>84</v>
      </c>
      <c r="AV293" s="13" t="s">
        <v>84</v>
      </c>
      <c r="AW293" s="13" t="s">
        <v>35</v>
      </c>
      <c r="AX293" s="13" t="s">
        <v>74</v>
      </c>
      <c r="AY293" s="245" t="s">
        <v>215</v>
      </c>
    </row>
    <row r="294" s="14" customFormat="1">
      <c r="A294" s="14"/>
      <c r="B294" s="246"/>
      <c r="C294" s="247"/>
      <c r="D294" s="236" t="s">
        <v>173</v>
      </c>
      <c r="E294" s="248" t="s">
        <v>1333</v>
      </c>
      <c r="F294" s="249" t="s">
        <v>226</v>
      </c>
      <c r="G294" s="247"/>
      <c r="H294" s="250">
        <v>161.928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173</v>
      </c>
      <c r="AU294" s="256" t="s">
        <v>84</v>
      </c>
      <c r="AV294" s="14" t="s">
        <v>120</v>
      </c>
      <c r="AW294" s="14" t="s">
        <v>35</v>
      </c>
      <c r="AX294" s="14" t="s">
        <v>74</v>
      </c>
      <c r="AY294" s="256" t="s">
        <v>215</v>
      </c>
    </row>
    <row r="295" s="15" customFormat="1">
      <c r="A295" s="15"/>
      <c r="B295" s="257"/>
      <c r="C295" s="258"/>
      <c r="D295" s="236" t="s">
        <v>173</v>
      </c>
      <c r="E295" s="259" t="s">
        <v>21</v>
      </c>
      <c r="F295" s="260" t="s">
        <v>227</v>
      </c>
      <c r="G295" s="258"/>
      <c r="H295" s="261">
        <v>161.928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7" t="s">
        <v>173</v>
      </c>
      <c r="AU295" s="267" t="s">
        <v>84</v>
      </c>
      <c r="AV295" s="15" t="s">
        <v>221</v>
      </c>
      <c r="AW295" s="15" t="s">
        <v>35</v>
      </c>
      <c r="AX295" s="15" t="s">
        <v>82</v>
      </c>
      <c r="AY295" s="267" t="s">
        <v>215</v>
      </c>
    </row>
    <row r="296" s="2" customFormat="1" ht="49.05" customHeight="1">
      <c r="A296" s="41"/>
      <c r="B296" s="42"/>
      <c r="C296" s="216" t="s">
        <v>527</v>
      </c>
      <c r="D296" s="216" t="s">
        <v>217</v>
      </c>
      <c r="E296" s="217" t="s">
        <v>539</v>
      </c>
      <c r="F296" s="218" t="s">
        <v>540</v>
      </c>
      <c r="G296" s="219" t="s">
        <v>108</v>
      </c>
      <c r="H296" s="220">
        <v>9715.6800000000003</v>
      </c>
      <c r="I296" s="221"/>
      <c r="J296" s="222">
        <f>ROUND(I296*H296,2)</f>
        <v>0</v>
      </c>
      <c r="K296" s="218" t="s">
        <v>220</v>
      </c>
      <c r="L296" s="47"/>
      <c r="M296" s="223" t="s">
        <v>21</v>
      </c>
      <c r="N296" s="224" t="s">
        <v>45</v>
      </c>
      <c r="O296" s="87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7" t="s">
        <v>221</v>
      </c>
      <c r="AT296" s="227" t="s">
        <v>217</v>
      </c>
      <c r="AU296" s="227" t="s">
        <v>84</v>
      </c>
      <c r="AY296" s="20" t="s">
        <v>215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0" t="s">
        <v>82</v>
      </c>
      <c r="BK296" s="228">
        <f>ROUND(I296*H296,2)</f>
        <v>0</v>
      </c>
      <c r="BL296" s="20" t="s">
        <v>221</v>
      </c>
      <c r="BM296" s="227" t="s">
        <v>541</v>
      </c>
    </row>
    <row r="297" s="2" customFormat="1">
      <c r="A297" s="41"/>
      <c r="B297" s="42"/>
      <c r="C297" s="43"/>
      <c r="D297" s="229" t="s">
        <v>223</v>
      </c>
      <c r="E297" s="43"/>
      <c r="F297" s="230" t="s">
        <v>542</v>
      </c>
      <c r="G297" s="43"/>
      <c r="H297" s="43"/>
      <c r="I297" s="231"/>
      <c r="J297" s="43"/>
      <c r="K297" s="43"/>
      <c r="L297" s="47"/>
      <c r="M297" s="232"/>
      <c r="N297" s="233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223</v>
      </c>
      <c r="AU297" s="20" t="s">
        <v>84</v>
      </c>
    </row>
    <row r="298" s="13" customFormat="1">
      <c r="A298" s="13"/>
      <c r="B298" s="234"/>
      <c r="C298" s="235"/>
      <c r="D298" s="236" t="s">
        <v>173</v>
      </c>
      <c r="E298" s="237" t="s">
        <v>21</v>
      </c>
      <c r="F298" s="238" t="s">
        <v>1442</v>
      </c>
      <c r="G298" s="235"/>
      <c r="H298" s="239">
        <v>9715.6800000000003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173</v>
      </c>
      <c r="AU298" s="245" t="s">
        <v>84</v>
      </c>
      <c r="AV298" s="13" t="s">
        <v>84</v>
      </c>
      <c r="AW298" s="13" t="s">
        <v>35</v>
      </c>
      <c r="AX298" s="13" t="s">
        <v>82</v>
      </c>
      <c r="AY298" s="245" t="s">
        <v>215</v>
      </c>
    </row>
    <row r="299" s="2" customFormat="1" ht="44.25" customHeight="1">
      <c r="A299" s="41"/>
      <c r="B299" s="42"/>
      <c r="C299" s="216" t="s">
        <v>532</v>
      </c>
      <c r="D299" s="216" t="s">
        <v>217</v>
      </c>
      <c r="E299" s="217" t="s">
        <v>545</v>
      </c>
      <c r="F299" s="218" t="s">
        <v>546</v>
      </c>
      <c r="G299" s="219" t="s">
        <v>108</v>
      </c>
      <c r="H299" s="220">
        <v>161.928</v>
      </c>
      <c r="I299" s="221"/>
      <c r="J299" s="222">
        <f>ROUND(I299*H299,2)</f>
        <v>0</v>
      </c>
      <c r="K299" s="218" t="s">
        <v>220</v>
      </c>
      <c r="L299" s="47"/>
      <c r="M299" s="223" t="s">
        <v>21</v>
      </c>
      <c r="N299" s="224" t="s">
        <v>45</v>
      </c>
      <c r="O299" s="87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7" t="s">
        <v>221</v>
      </c>
      <c r="AT299" s="227" t="s">
        <v>217</v>
      </c>
      <c r="AU299" s="227" t="s">
        <v>84</v>
      </c>
      <c r="AY299" s="20" t="s">
        <v>215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20" t="s">
        <v>82</v>
      </c>
      <c r="BK299" s="228">
        <f>ROUND(I299*H299,2)</f>
        <v>0</v>
      </c>
      <c r="BL299" s="20" t="s">
        <v>221</v>
      </c>
      <c r="BM299" s="227" t="s">
        <v>547</v>
      </c>
    </row>
    <row r="300" s="2" customFormat="1">
      <c r="A300" s="41"/>
      <c r="B300" s="42"/>
      <c r="C300" s="43"/>
      <c r="D300" s="229" t="s">
        <v>223</v>
      </c>
      <c r="E300" s="43"/>
      <c r="F300" s="230" t="s">
        <v>548</v>
      </c>
      <c r="G300" s="43"/>
      <c r="H300" s="43"/>
      <c r="I300" s="231"/>
      <c r="J300" s="43"/>
      <c r="K300" s="43"/>
      <c r="L300" s="47"/>
      <c r="M300" s="232"/>
      <c r="N300" s="233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223</v>
      </c>
      <c r="AU300" s="20" t="s">
        <v>84</v>
      </c>
    </row>
    <row r="301" s="13" customFormat="1">
      <c r="A301" s="13"/>
      <c r="B301" s="234"/>
      <c r="C301" s="235"/>
      <c r="D301" s="236" t="s">
        <v>173</v>
      </c>
      <c r="E301" s="237" t="s">
        <v>21</v>
      </c>
      <c r="F301" s="238" t="s">
        <v>1333</v>
      </c>
      <c r="G301" s="235"/>
      <c r="H301" s="239">
        <v>161.928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173</v>
      </c>
      <c r="AU301" s="245" t="s">
        <v>84</v>
      </c>
      <c r="AV301" s="13" t="s">
        <v>84</v>
      </c>
      <c r="AW301" s="13" t="s">
        <v>35</v>
      </c>
      <c r="AX301" s="13" t="s">
        <v>82</v>
      </c>
      <c r="AY301" s="245" t="s">
        <v>215</v>
      </c>
    </row>
    <row r="302" s="2" customFormat="1" ht="24.15" customHeight="1">
      <c r="A302" s="41"/>
      <c r="B302" s="42"/>
      <c r="C302" s="216" t="s">
        <v>538</v>
      </c>
      <c r="D302" s="216" t="s">
        <v>217</v>
      </c>
      <c r="E302" s="217" t="s">
        <v>550</v>
      </c>
      <c r="F302" s="218" t="s">
        <v>551</v>
      </c>
      <c r="G302" s="219" t="s">
        <v>108</v>
      </c>
      <c r="H302" s="220">
        <v>161.928</v>
      </c>
      <c r="I302" s="221"/>
      <c r="J302" s="222">
        <f>ROUND(I302*H302,2)</f>
        <v>0</v>
      </c>
      <c r="K302" s="218" t="s">
        <v>220</v>
      </c>
      <c r="L302" s="47"/>
      <c r="M302" s="223" t="s">
        <v>21</v>
      </c>
      <c r="N302" s="224" t="s">
        <v>45</v>
      </c>
      <c r="O302" s="87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7" t="s">
        <v>221</v>
      </c>
      <c r="AT302" s="227" t="s">
        <v>217</v>
      </c>
      <c r="AU302" s="227" t="s">
        <v>84</v>
      </c>
      <c r="AY302" s="20" t="s">
        <v>215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20" t="s">
        <v>82</v>
      </c>
      <c r="BK302" s="228">
        <f>ROUND(I302*H302,2)</f>
        <v>0</v>
      </c>
      <c r="BL302" s="20" t="s">
        <v>221</v>
      </c>
      <c r="BM302" s="227" t="s">
        <v>552</v>
      </c>
    </row>
    <row r="303" s="2" customFormat="1">
      <c r="A303" s="41"/>
      <c r="B303" s="42"/>
      <c r="C303" s="43"/>
      <c r="D303" s="229" t="s">
        <v>223</v>
      </c>
      <c r="E303" s="43"/>
      <c r="F303" s="230" t="s">
        <v>553</v>
      </c>
      <c r="G303" s="43"/>
      <c r="H303" s="43"/>
      <c r="I303" s="231"/>
      <c r="J303" s="43"/>
      <c r="K303" s="43"/>
      <c r="L303" s="47"/>
      <c r="M303" s="232"/>
      <c r="N303" s="233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223</v>
      </c>
      <c r="AU303" s="20" t="s">
        <v>84</v>
      </c>
    </row>
    <row r="304" s="13" customFormat="1">
      <c r="A304" s="13"/>
      <c r="B304" s="234"/>
      <c r="C304" s="235"/>
      <c r="D304" s="236" t="s">
        <v>173</v>
      </c>
      <c r="E304" s="237" t="s">
        <v>21</v>
      </c>
      <c r="F304" s="238" t="s">
        <v>1333</v>
      </c>
      <c r="G304" s="235"/>
      <c r="H304" s="239">
        <v>161.928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173</v>
      </c>
      <c r="AU304" s="245" t="s">
        <v>84</v>
      </c>
      <c r="AV304" s="13" t="s">
        <v>84</v>
      </c>
      <c r="AW304" s="13" t="s">
        <v>35</v>
      </c>
      <c r="AX304" s="13" t="s">
        <v>82</v>
      </c>
      <c r="AY304" s="245" t="s">
        <v>215</v>
      </c>
    </row>
    <row r="305" s="2" customFormat="1" ht="37.8" customHeight="1">
      <c r="A305" s="41"/>
      <c r="B305" s="42"/>
      <c r="C305" s="216" t="s">
        <v>544</v>
      </c>
      <c r="D305" s="216" t="s">
        <v>217</v>
      </c>
      <c r="E305" s="217" t="s">
        <v>555</v>
      </c>
      <c r="F305" s="218" t="s">
        <v>556</v>
      </c>
      <c r="G305" s="219" t="s">
        <v>108</v>
      </c>
      <c r="H305" s="220">
        <v>9715.6800000000003</v>
      </c>
      <c r="I305" s="221"/>
      <c r="J305" s="222">
        <f>ROUND(I305*H305,2)</f>
        <v>0</v>
      </c>
      <c r="K305" s="218" t="s">
        <v>220</v>
      </c>
      <c r="L305" s="47"/>
      <c r="M305" s="223" t="s">
        <v>21</v>
      </c>
      <c r="N305" s="224" t="s">
        <v>45</v>
      </c>
      <c r="O305" s="87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7" t="s">
        <v>221</v>
      </c>
      <c r="AT305" s="227" t="s">
        <v>217</v>
      </c>
      <c r="AU305" s="227" t="s">
        <v>84</v>
      </c>
      <c r="AY305" s="20" t="s">
        <v>215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20" t="s">
        <v>82</v>
      </c>
      <c r="BK305" s="228">
        <f>ROUND(I305*H305,2)</f>
        <v>0</v>
      </c>
      <c r="BL305" s="20" t="s">
        <v>221</v>
      </c>
      <c r="BM305" s="227" t="s">
        <v>557</v>
      </c>
    </row>
    <row r="306" s="2" customFormat="1">
      <c r="A306" s="41"/>
      <c r="B306" s="42"/>
      <c r="C306" s="43"/>
      <c r="D306" s="229" t="s">
        <v>223</v>
      </c>
      <c r="E306" s="43"/>
      <c r="F306" s="230" t="s">
        <v>558</v>
      </c>
      <c r="G306" s="43"/>
      <c r="H306" s="43"/>
      <c r="I306" s="231"/>
      <c r="J306" s="43"/>
      <c r="K306" s="43"/>
      <c r="L306" s="47"/>
      <c r="M306" s="232"/>
      <c r="N306" s="233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223</v>
      </c>
      <c r="AU306" s="20" t="s">
        <v>84</v>
      </c>
    </row>
    <row r="307" s="13" customFormat="1">
      <c r="A307" s="13"/>
      <c r="B307" s="234"/>
      <c r="C307" s="235"/>
      <c r="D307" s="236" t="s">
        <v>173</v>
      </c>
      <c r="E307" s="237" t="s">
        <v>21</v>
      </c>
      <c r="F307" s="238" t="s">
        <v>1442</v>
      </c>
      <c r="G307" s="235"/>
      <c r="H307" s="239">
        <v>9715.6800000000003</v>
      </c>
      <c r="I307" s="240"/>
      <c r="J307" s="235"/>
      <c r="K307" s="235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173</v>
      </c>
      <c r="AU307" s="245" t="s">
        <v>84</v>
      </c>
      <c r="AV307" s="13" t="s">
        <v>84</v>
      </c>
      <c r="AW307" s="13" t="s">
        <v>35</v>
      </c>
      <c r="AX307" s="13" t="s">
        <v>82</v>
      </c>
      <c r="AY307" s="245" t="s">
        <v>215</v>
      </c>
    </row>
    <row r="308" s="2" customFormat="1" ht="24.15" customHeight="1">
      <c r="A308" s="41"/>
      <c r="B308" s="42"/>
      <c r="C308" s="216" t="s">
        <v>549</v>
      </c>
      <c r="D308" s="216" t="s">
        <v>217</v>
      </c>
      <c r="E308" s="217" t="s">
        <v>560</v>
      </c>
      <c r="F308" s="218" t="s">
        <v>561</v>
      </c>
      <c r="G308" s="219" t="s">
        <v>108</v>
      </c>
      <c r="H308" s="220">
        <v>161.928</v>
      </c>
      <c r="I308" s="221"/>
      <c r="J308" s="222">
        <f>ROUND(I308*H308,2)</f>
        <v>0</v>
      </c>
      <c r="K308" s="218" t="s">
        <v>220</v>
      </c>
      <c r="L308" s="47"/>
      <c r="M308" s="223" t="s">
        <v>21</v>
      </c>
      <c r="N308" s="224" t="s">
        <v>45</v>
      </c>
      <c r="O308" s="87"/>
      <c r="P308" s="225">
        <f>O308*H308</f>
        <v>0</v>
      </c>
      <c r="Q308" s="225">
        <v>0</v>
      </c>
      <c r="R308" s="225">
        <f>Q308*H308</f>
        <v>0</v>
      </c>
      <c r="S308" s="225">
        <v>0</v>
      </c>
      <c r="T308" s="226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7" t="s">
        <v>221</v>
      </c>
      <c r="AT308" s="227" t="s">
        <v>217</v>
      </c>
      <c r="AU308" s="227" t="s">
        <v>84</v>
      </c>
      <c r="AY308" s="20" t="s">
        <v>215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20" t="s">
        <v>82</v>
      </c>
      <c r="BK308" s="228">
        <f>ROUND(I308*H308,2)</f>
        <v>0</v>
      </c>
      <c r="BL308" s="20" t="s">
        <v>221</v>
      </c>
      <c r="BM308" s="227" t="s">
        <v>562</v>
      </c>
    </row>
    <row r="309" s="2" customFormat="1">
      <c r="A309" s="41"/>
      <c r="B309" s="42"/>
      <c r="C309" s="43"/>
      <c r="D309" s="229" t="s">
        <v>223</v>
      </c>
      <c r="E309" s="43"/>
      <c r="F309" s="230" t="s">
        <v>563</v>
      </c>
      <c r="G309" s="43"/>
      <c r="H309" s="43"/>
      <c r="I309" s="231"/>
      <c r="J309" s="43"/>
      <c r="K309" s="43"/>
      <c r="L309" s="47"/>
      <c r="M309" s="232"/>
      <c r="N309" s="233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223</v>
      </c>
      <c r="AU309" s="20" t="s">
        <v>84</v>
      </c>
    </row>
    <row r="310" s="13" customFormat="1">
      <c r="A310" s="13"/>
      <c r="B310" s="234"/>
      <c r="C310" s="235"/>
      <c r="D310" s="236" t="s">
        <v>173</v>
      </c>
      <c r="E310" s="237" t="s">
        <v>21</v>
      </c>
      <c r="F310" s="238" t="s">
        <v>1333</v>
      </c>
      <c r="G310" s="235"/>
      <c r="H310" s="239">
        <v>161.928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173</v>
      </c>
      <c r="AU310" s="245" t="s">
        <v>84</v>
      </c>
      <c r="AV310" s="13" t="s">
        <v>84</v>
      </c>
      <c r="AW310" s="13" t="s">
        <v>35</v>
      </c>
      <c r="AX310" s="13" t="s">
        <v>82</v>
      </c>
      <c r="AY310" s="245" t="s">
        <v>215</v>
      </c>
    </row>
    <row r="311" s="2" customFormat="1" ht="44.25" customHeight="1">
      <c r="A311" s="41"/>
      <c r="B311" s="42"/>
      <c r="C311" s="216" t="s">
        <v>554</v>
      </c>
      <c r="D311" s="216" t="s">
        <v>217</v>
      </c>
      <c r="E311" s="217" t="s">
        <v>565</v>
      </c>
      <c r="F311" s="218" t="s">
        <v>566</v>
      </c>
      <c r="G311" s="219" t="s">
        <v>108</v>
      </c>
      <c r="H311" s="220">
        <v>13.494</v>
      </c>
      <c r="I311" s="221"/>
      <c r="J311" s="222">
        <f>ROUND(I311*H311,2)</f>
        <v>0</v>
      </c>
      <c r="K311" s="218" t="s">
        <v>220</v>
      </c>
      <c r="L311" s="47"/>
      <c r="M311" s="223" t="s">
        <v>21</v>
      </c>
      <c r="N311" s="224" t="s">
        <v>45</v>
      </c>
      <c r="O311" s="87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7" t="s">
        <v>221</v>
      </c>
      <c r="AT311" s="227" t="s">
        <v>217</v>
      </c>
      <c r="AU311" s="227" t="s">
        <v>84</v>
      </c>
      <c r="AY311" s="20" t="s">
        <v>215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20" t="s">
        <v>82</v>
      </c>
      <c r="BK311" s="228">
        <f>ROUND(I311*H311,2)</f>
        <v>0</v>
      </c>
      <c r="BL311" s="20" t="s">
        <v>221</v>
      </c>
      <c r="BM311" s="227" t="s">
        <v>567</v>
      </c>
    </row>
    <row r="312" s="2" customFormat="1">
      <c r="A312" s="41"/>
      <c r="B312" s="42"/>
      <c r="C312" s="43"/>
      <c r="D312" s="229" t="s">
        <v>223</v>
      </c>
      <c r="E312" s="43"/>
      <c r="F312" s="230" t="s">
        <v>568</v>
      </c>
      <c r="G312" s="43"/>
      <c r="H312" s="43"/>
      <c r="I312" s="231"/>
      <c r="J312" s="43"/>
      <c r="K312" s="43"/>
      <c r="L312" s="47"/>
      <c r="M312" s="232"/>
      <c r="N312" s="233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223</v>
      </c>
      <c r="AU312" s="20" t="s">
        <v>84</v>
      </c>
    </row>
    <row r="313" s="13" customFormat="1">
      <c r="A313" s="13"/>
      <c r="B313" s="234"/>
      <c r="C313" s="235"/>
      <c r="D313" s="236" t="s">
        <v>173</v>
      </c>
      <c r="E313" s="237" t="s">
        <v>21</v>
      </c>
      <c r="F313" s="238" t="s">
        <v>1443</v>
      </c>
      <c r="G313" s="235"/>
      <c r="H313" s="239">
        <v>13.494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173</v>
      </c>
      <c r="AU313" s="245" t="s">
        <v>84</v>
      </c>
      <c r="AV313" s="13" t="s">
        <v>84</v>
      </c>
      <c r="AW313" s="13" t="s">
        <v>35</v>
      </c>
      <c r="AX313" s="13" t="s">
        <v>74</v>
      </c>
      <c r="AY313" s="245" t="s">
        <v>215</v>
      </c>
    </row>
    <row r="314" s="14" customFormat="1">
      <c r="A314" s="14"/>
      <c r="B314" s="246"/>
      <c r="C314" s="247"/>
      <c r="D314" s="236" t="s">
        <v>173</v>
      </c>
      <c r="E314" s="248" t="s">
        <v>1337</v>
      </c>
      <c r="F314" s="249" t="s">
        <v>226</v>
      </c>
      <c r="G314" s="247"/>
      <c r="H314" s="250">
        <v>13.494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173</v>
      </c>
      <c r="AU314" s="256" t="s">
        <v>84</v>
      </c>
      <c r="AV314" s="14" t="s">
        <v>120</v>
      </c>
      <c r="AW314" s="14" t="s">
        <v>35</v>
      </c>
      <c r="AX314" s="14" t="s">
        <v>74</v>
      </c>
      <c r="AY314" s="256" t="s">
        <v>215</v>
      </c>
    </row>
    <row r="315" s="15" customFormat="1">
      <c r="A315" s="15"/>
      <c r="B315" s="257"/>
      <c r="C315" s="258"/>
      <c r="D315" s="236" t="s">
        <v>173</v>
      </c>
      <c r="E315" s="259" t="s">
        <v>21</v>
      </c>
      <c r="F315" s="260" t="s">
        <v>227</v>
      </c>
      <c r="G315" s="258"/>
      <c r="H315" s="261">
        <v>13.494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7" t="s">
        <v>173</v>
      </c>
      <c r="AU315" s="267" t="s">
        <v>84</v>
      </c>
      <c r="AV315" s="15" t="s">
        <v>221</v>
      </c>
      <c r="AW315" s="15" t="s">
        <v>35</v>
      </c>
      <c r="AX315" s="15" t="s">
        <v>82</v>
      </c>
      <c r="AY315" s="267" t="s">
        <v>215</v>
      </c>
    </row>
    <row r="316" s="2" customFormat="1" ht="49.05" customHeight="1">
      <c r="A316" s="41"/>
      <c r="B316" s="42"/>
      <c r="C316" s="216" t="s">
        <v>559</v>
      </c>
      <c r="D316" s="216" t="s">
        <v>217</v>
      </c>
      <c r="E316" s="217" t="s">
        <v>571</v>
      </c>
      <c r="F316" s="218" t="s">
        <v>572</v>
      </c>
      <c r="G316" s="219" t="s">
        <v>108</v>
      </c>
      <c r="H316" s="220">
        <v>809.63999999999999</v>
      </c>
      <c r="I316" s="221"/>
      <c r="J316" s="222">
        <f>ROUND(I316*H316,2)</f>
        <v>0</v>
      </c>
      <c r="K316" s="218" t="s">
        <v>220</v>
      </c>
      <c r="L316" s="47"/>
      <c r="M316" s="223" t="s">
        <v>21</v>
      </c>
      <c r="N316" s="224" t="s">
        <v>45</v>
      </c>
      <c r="O316" s="87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7" t="s">
        <v>221</v>
      </c>
      <c r="AT316" s="227" t="s">
        <v>217</v>
      </c>
      <c r="AU316" s="227" t="s">
        <v>84</v>
      </c>
      <c r="AY316" s="20" t="s">
        <v>215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20" t="s">
        <v>82</v>
      </c>
      <c r="BK316" s="228">
        <f>ROUND(I316*H316,2)</f>
        <v>0</v>
      </c>
      <c r="BL316" s="20" t="s">
        <v>221</v>
      </c>
      <c r="BM316" s="227" t="s">
        <v>573</v>
      </c>
    </row>
    <row r="317" s="2" customFormat="1">
      <c r="A317" s="41"/>
      <c r="B317" s="42"/>
      <c r="C317" s="43"/>
      <c r="D317" s="229" t="s">
        <v>223</v>
      </c>
      <c r="E317" s="43"/>
      <c r="F317" s="230" t="s">
        <v>574</v>
      </c>
      <c r="G317" s="43"/>
      <c r="H317" s="43"/>
      <c r="I317" s="231"/>
      <c r="J317" s="43"/>
      <c r="K317" s="43"/>
      <c r="L317" s="47"/>
      <c r="M317" s="232"/>
      <c r="N317" s="233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223</v>
      </c>
      <c r="AU317" s="20" t="s">
        <v>84</v>
      </c>
    </row>
    <row r="318" s="13" customFormat="1">
      <c r="A318" s="13"/>
      <c r="B318" s="234"/>
      <c r="C318" s="235"/>
      <c r="D318" s="236" t="s">
        <v>173</v>
      </c>
      <c r="E318" s="237" t="s">
        <v>21</v>
      </c>
      <c r="F318" s="238" t="s">
        <v>1444</v>
      </c>
      <c r="G318" s="235"/>
      <c r="H318" s="239">
        <v>809.63999999999999</v>
      </c>
      <c r="I318" s="240"/>
      <c r="J318" s="235"/>
      <c r="K318" s="235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173</v>
      </c>
      <c r="AU318" s="245" t="s">
        <v>84</v>
      </c>
      <c r="AV318" s="13" t="s">
        <v>84</v>
      </c>
      <c r="AW318" s="13" t="s">
        <v>35</v>
      </c>
      <c r="AX318" s="13" t="s">
        <v>82</v>
      </c>
      <c r="AY318" s="245" t="s">
        <v>215</v>
      </c>
    </row>
    <row r="319" s="2" customFormat="1" ht="44.25" customHeight="1">
      <c r="A319" s="41"/>
      <c r="B319" s="42"/>
      <c r="C319" s="216" t="s">
        <v>564</v>
      </c>
      <c r="D319" s="216" t="s">
        <v>217</v>
      </c>
      <c r="E319" s="217" t="s">
        <v>577</v>
      </c>
      <c r="F319" s="218" t="s">
        <v>578</v>
      </c>
      <c r="G319" s="219" t="s">
        <v>108</v>
      </c>
      <c r="H319" s="220">
        <v>13.494</v>
      </c>
      <c r="I319" s="221"/>
      <c r="J319" s="222">
        <f>ROUND(I319*H319,2)</f>
        <v>0</v>
      </c>
      <c r="K319" s="218" t="s">
        <v>220</v>
      </c>
      <c r="L319" s="47"/>
      <c r="M319" s="223" t="s">
        <v>21</v>
      </c>
      <c r="N319" s="224" t="s">
        <v>45</v>
      </c>
      <c r="O319" s="87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7" t="s">
        <v>221</v>
      </c>
      <c r="AT319" s="227" t="s">
        <v>217</v>
      </c>
      <c r="AU319" s="227" t="s">
        <v>84</v>
      </c>
      <c r="AY319" s="20" t="s">
        <v>215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20" t="s">
        <v>82</v>
      </c>
      <c r="BK319" s="228">
        <f>ROUND(I319*H319,2)</f>
        <v>0</v>
      </c>
      <c r="BL319" s="20" t="s">
        <v>221</v>
      </c>
      <c r="BM319" s="227" t="s">
        <v>579</v>
      </c>
    </row>
    <row r="320" s="2" customFormat="1">
      <c r="A320" s="41"/>
      <c r="B320" s="42"/>
      <c r="C320" s="43"/>
      <c r="D320" s="229" t="s">
        <v>223</v>
      </c>
      <c r="E320" s="43"/>
      <c r="F320" s="230" t="s">
        <v>580</v>
      </c>
      <c r="G320" s="43"/>
      <c r="H320" s="43"/>
      <c r="I320" s="231"/>
      <c r="J320" s="43"/>
      <c r="K320" s="43"/>
      <c r="L320" s="47"/>
      <c r="M320" s="232"/>
      <c r="N320" s="233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223</v>
      </c>
      <c r="AU320" s="20" t="s">
        <v>84</v>
      </c>
    </row>
    <row r="321" s="13" customFormat="1">
      <c r="A321" s="13"/>
      <c r="B321" s="234"/>
      <c r="C321" s="235"/>
      <c r="D321" s="236" t="s">
        <v>173</v>
      </c>
      <c r="E321" s="237" t="s">
        <v>21</v>
      </c>
      <c r="F321" s="238" t="s">
        <v>1337</v>
      </c>
      <c r="G321" s="235"/>
      <c r="H321" s="239">
        <v>13.494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173</v>
      </c>
      <c r="AU321" s="245" t="s">
        <v>84</v>
      </c>
      <c r="AV321" s="13" t="s">
        <v>84</v>
      </c>
      <c r="AW321" s="13" t="s">
        <v>35</v>
      </c>
      <c r="AX321" s="13" t="s">
        <v>82</v>
      </c>
      <c r="AY321" s="245" t="s">
        <v>215</v>
      </c>
    </row>
    <row r="322" s="2" customFormat="1" ht="37.8" customHeight="1">
      <c r="A322" s="41"/>
      <c r="B322" s="42"/>
      <c r="C322" s="216" t="s">
        <v>570</v>
      </c>
      <c r="D322" s="216" t="s">
        <v>217</v>
      </c>
      <c r="E322" s="217" t="s">
        <v>599</v>
      </c>
      <c r="F322" s="218" t="s">
        <v>600</v>
      </c>
      <c r="G322" s="219" t="s">
        <v>108</v>
      </c>
      <c r="H322" s="220">
        <v>15.470000000000001</v>
      </c>
      <c r="I322" s="221"/>
      <c r="J322" s="222">
        <f>ROUND(I322*H322,2)</f>
        <v>0</v>
      </c>
      <c r="K322" s="218" t="s">
        <v>220</v>
      </c>
      <c r="L322" s="47"/>
      <c r="M322" s="223" t="s">
        <v>21</v>
      </c>
      <c r="N322" s="224" t="s">
        <v>45</v>
      </c>
      <c r="O322" s="87"/>
      <c r="P322" s="225">
        <f>O322*H322</f>
        <v>0</v>
      </c>
      <c r="Q322" s="225">
        <v>4.0000000000000003E-05</v>
      </c>
      <c r="R322" s="225">
        <f>Q322*H322</f>
        <v>0.00061880000000000008</v>
      </c>
      <c r="S322" s="225">
        <v>0</v>
      </c>
      <c r="T322" s="226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7" t="s">
        <v>221</v>
      </c>
      <c r="AT322" s="227" t="s">
        <v>217</v>
      </c>
      <c r="AU322" s="227" t="s">
        <v>84</v>
      </c>
      <c r="AY322" s="20" t="s">
        <v>215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20" t="s">
        <v>82</v>
      </c>
      <c r="BK322" s="228">
        <f>ROUND(I322*H322,2)</f>
        <v>0</v>
      </c>
      <c r="BL322" s="20" t="s">
        <v>221</v>
      </c>
      <c r="BM322" s="227" t="s">
        <v>601</v>
      </c>
    </row>
    <row r="323" s="2" customFormat="1">
      <c r="A323" s="41"/>
      <c r="B323" s="42"/>
      <c r="C323" s="43"/>
      <c r="D323" s="229" t="s">
        <v>223</v>
      </c>
      <c r="E323" s="43"/>
      <c r="F323" s="230" t="s">
        <v>602</v>
      </c>
      <c r="G323" s="43"/>
      <c r="H323" s="43"/>
      <c r="I323" s="231"/>
      <c r="J323" s="43"/>
      <c r="K323" s="43"/>
      <c r="L323" s="47"/>
      <c r="M323" s="232"/>
      <c r="N323" s="233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223</v>
      </c>
      <c r="AU323" s="20" t="s">
        <v>84</v>
      </c>
    </row>
    <row r="324" s="16" customFormat="1">
      <c r="A324" s="16"/>
      <c r="B324" s="268"/>
      <c r="C324" s="269"/>
      <c r="D324" s="236" t="s">
        <v>173</v>
      </c>
      <c r="E324" s="270" t="s">
        <v>21</v>
      </c>
      <c r="F324" s="271" t="s">
        <v>603</v>
      </c>
      <c r="G324" s="269"/>
      <c r="H324" s="270" t="s">
        <v>21</v>
      </c>
      <c r="I324" s="272"/>
      <c r="J324" s="269"/>
      <c r="K324" s="269"/>
      <c r="L324" s="273"/>
      <c r="M324" s="274"/>
      <c r="N324" s="275"/>
      <c r="O324" s="275"/>
      <c r="P324" s="275"/>
      <c r="Q324" s="275"/>
      <c r="R324" s="275"/>
      <c r="S324" s="275"/>
      <c r="T324" s="27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77" t="s">
        <v>173</v>
      </c>
      <c r="AU324" s="277" t="s">
        <v>84</v>
      </c>
      <c r="AV324" s="16" t="s">
        <v>82</v>
      </c>
      <c r="AW324" s="16" t="s">
        <v>35</v>
      </c>
      <c r="AX324" s="16" t="s">
        <v>74</v>
      </c>
      <c r="AY324" s="277" t="s">
        <v>215</v>
      </c>
    </row>
    <row r="325" s="13" customFormat="1">
      <c r="A325" s="13"/>
      <c r="B325" s="234"/>
      <c r="C325" s="235"/>
      <c r="D325" s="236" t="s">
        <v>173</v>
      </c>
      <c r="E325" s="237" t="s">
        <v>21</v>
      </c>
      <c r="F325" s="238" t="s">
        <v>1445</v>
      </c>
      <c r="G325" s="235"/>
      <c r="H325" s="239">
        <v>15.470000000000001</v>
      </c>
      <c r="I325" s="240"/>
      <c r="J325" s="235"/>
      <c r="K325" s="235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173</v>
      </c>
      <c r="AU325" s="245" t="s">
        <v>84</v>
      </c>
      <c r="AV325" s="13" t="s">
        <v>84</v>
      </c>
      <c r="AW325" s="13" t="s">
        <v>35</v>
      </c>
      <c r="AX325" s="13" t="s">
        <v>82</v>
      </c>
      <c r="AY325" s="245" t="s">
        <v>215</v>
      </c>
    </row>
    <row r="326" s="2" customFormat="1" ht="24.15" customHeight="1">
      <c r="A326" s="41"/>
      <c r="B326" s="42"/>
      <c r="C326" s="216" t="s">
        <v>576</v>
      </c>
      <c r="D326" s="216" t="s">
        <v>217</v>
      </c>
      <c r="E326" s="217" t="s">
        <v>612</v>
      </c>
      <c r="F326" s="218" t="s">
        <v>613</v>
      </c>
      <c r="G326" s="219" t="s">
        <v>146</v>
      </c>
      <c r="H326" s="220">
        <v>4.9660000000000002</v>
      </c>
      <c r="I326" s="221"/>
      <c r="J326" s="222">
        <f>ROUND(I326*H326,2)</f>
        <v>0</v>
      </c>
      <c r="K326" s="218" t="s">
        <v>220</v>
      </c>
      <c r="L326" s="47"/>
      <c r="M326" s="223" t="s">
        <v>21</v>
      </c>
      <c r="N326" s="224" t="s">
        <v>45</v>
      </c>
      <c r="O326" s="87"/>
      <c r="P326" s="225">
        <f>O326*H326</f>
        <v>0</v>
      </c>
      <c r="Q326" s="225">
        <v>0</v>
      </c>
      <c r="R326" s="225">
        <f>Q326*H326</f>
        <v>0</v>
      </c>
      <c r="S326" s="225">
        <v>2.2000000000000002</v>
      </c>
      <c r="T326" s="226">
        <f>S326*H326</f>
        <v>10.925200000000002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7" t="s">
        <v>221</v>
      </c>
      <c r="AT326" s="227" t="s">
        <v>217</v>
      </c>
      <c r="AU326" s="227" t="s">
        <v>84</v>
      </c>
      <c r="AY326" s="20" t="s">
        <v>215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82</v>
      </c>
      <c r="BK326" s="228">
        <f>ROUND(I326*H326,2)</f>
        <v>0</v>
      </c>
      <c r="BL326" s="20" t="s">
        <v>221</v>
      </c>
      <c r="BM326" s="227" t="s">
        <v>614</v>
      </c>
    </row>
    <row r="327" s="2" customFormat="1">
      <c r="A327" s="41"/>
      <c r="B327" s="42"/>
      <c r="C327" s="43"/>
      <c r="D327" s="229" t="s">
        <v>223</v>
      </c>
      <c r="E327" s="43"/>
      <c r="F327" s="230" t="s">
        <v>615</v>
      </c>
      <c r="G327" s="43"/>
      <c r="H327" s="43"/>
      <c r="I327" s="231"/>
      <c r="J327" s="43"/>
      <c r="K327" s="43"/>
      <c r="L327" s="47"/>
      <c r="M327" s="232"/>
      <c r="N327" s="23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223</v>
      </c>
      <c r="AU327" s="20" t="s">
        <v>84</v>
      </c>
    </row>
    <row r="328" s="13" customFormat="1">
      <c r="A328" s="13"/>
      <c r="B328" s="234"/>
      <c r="C328" s="235"/>
      <c r="D328" s="236" t="s">
        <v>173</v>
      </c>
      <c r="E328" s="237" t="s">
        <v>21</v>
      </c>
      <c r="F328" s="238" t="s">
        <v>1446</v>
      </c>
      <c r="G328" s="235"/>
      <c r="H328" s="239">
        <v>4.9660000000000002</v>
      </c>
      <c r="I328" s="240"/>
      <c r="J328" s="235"/>
      <c r="K328" s="235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173</v>
      </c>
      <c r="AU328" s="245" t="s">
        <v>84</v>
      </c>
      <c r="AV328" s="13" t="s">
        <v>84</v>
      </c>
      <c r="AW328" s="13" t="s">
        <v>35</v>
      </c>
      <c r="AX328" s="13" t="s">
        <v>82</v>
      </c>
      <c r="AY328" s="245" t="s">
        <v>215</v>
      </c>
    </row>
    <row r="329" s="2" customFormat="1" ht="24.15" customHeight="1">
      <c r="A329" s="41"/>
      <c r="B329" s="42"/>
      <c r="C329" s="216" t="s">
        <v>581</v>
      </c>
      <c r="D329" s="216" t="s">
        <v>217</v>
      </c>
      <c r="E329" s="217" t="s">
        <v>618</v>
      </c>
      <c r="F329" s="218" t="s">
        <v>619</v>
      </c>
      <c r="G329" s="219" t="s">
        <v>108</v>
      </c>
      <c r="H329" s="220">
        <v>0.14000000000000001</v>
      </c>
      <c r="I329" s="221"/>
      <c r="J329" s="222">
        <f>ROUND(I329*H329,2)</f>
        <v>0</v>
      </c>
      <c r="K329" s="218" t="s">
        <v>220</v>
      </c>
      <c r="L329" s="47"/>
      <c r="M329" s="223" t="s">
        <v>21</v>
      </c>
      <c r="N329" s="224" t="s">
        <v>45</v>
      </c>
      <c r="O329" s="87"/>
      <c r="P329" s="225">
        <f>O329*H329</f>
        <v>0</v>
      </c>
      <c r="Q329" s="225">
        <v>0</v>
      </c>
      <c r="R329" s="225">
        <f>Q329*H329</f>
        <v>0</v>
      </c>
      <c r="S329" s="225">
        <v>0.089999999999999997</v>
      </c>
      <c r="T329" s="226">
        <f>S329*H329</f>
        <v>0.0126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7" t="s">
        <v>221</v>
      </c>
      <c r="AT329" s="227" t="s">
        <v>217</v>
      </c>
      <c r="AU329" s="227" t="s">
        <v>84</v>
      </c>
      <c r="AY329" s="20" t="s">
        <v>215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20" t="s">
        <v>82</v>
      </c>
      <c r="BK329" s="228">
        <f>ROUND(I329*H329,2)</f>
        <v>0</v>
      </c>
      <c r="BL329" s="20" t="s">
        <v>221</v>
      </c>
      <c r="BM329" s="227" t="s">
        <v>620</v>
      </c>
    </row>
    <row r="330" s="2" customFormat="1">
      <c r="A330" s="41"/>
      <c r="B330" s="42"/>
      <c r="C330" s="43"/>
      <c r="D330" s="229" t="s">
        <v>223</v>
      </c>
      <c r="E330" s="43"/>
      <c r="F330" s="230" t="s">
        <v>621</v>
      </c>
      <c r="G330" s="43"/>
      <c r="H330" s="43"/>
      <c r="I330" s="231"/>
      <c r="J330" s="43"/>
      <c r="K330" s="43"/>
      <c r="L330" s="47"/>
      <c r="M330" s="232"/>
      <c r="N330" s="233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223</v>
      </c>
      <c r="AU330" s="20" t="s">
        <v>84</v>
      </c>
    </row>
    <row r="331" s="16" customFormat="1">
      <c r="A331" s="16"/>
      <c r="B331" s="268"/>
      <c r="C331" s="269"/>
      <c r="D331" s="236" t="s">
        <v>173</v>
      </c>
      <c r="E331" s="270" t="s">
        <v>21</v>
      </c>
      <c r="F331" s="271" t="s">
        <v>798</v>
      </c>
      <c r="G331" s="269"/>
      <c r="H331" s="270" t="s">
        <v>21</v>
      </c>
      <c r="I331" s="272"/>
      <c r="J331" s="269"/>
      <c r="K331" s="269"/>
      <c r="L331" s="273"/>
      <c r="M331" s="274"/>
      <c r="N331" s="275"/>
      <c r="O331" s="275"/>
      <c r="P331" s="275"/>
      <c r="Q331" s="275"/>
      <c r="R331" s="275"/>
      <c r="S331" s="275"/>
      <c r="T331" s="27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77" t="s">
        <v>173</v>
      </c>
      <c r="AU331" s="277" t="s">
        <v>84</v>
      </c>
      <c r="AV331" s="16" t="s">
        <v>82</v>
      </c>
      <c r="AW331" s="16" t="s">
        <v>35</v>
      </c>
      <c r="AX331" s="16" t="s">
        <v>74</v>
      </c>
      <c r="AY331" s="277" t="s">
        <v>215</v>
      </c>
    </row>
    <row r="332" s="13" customFormat="1">
      <c r="A332" s="13"/>
      <c r="B332" s="234"/>
      <c r="C332" s="235"/>
      <c r="D332" s="236" t="s">
        <v>173</v>
      </c>
      <c r="E332" s="237" t="s">
        <v>21</v>
      </c>
      <c r="F332" s="238" t="s">
        <v>1430</v>
      </c>
      <c r="G332" s="235"/>
      <c r="H332" s="239">
        <v>0.14000000000000001</v>
      </c>
      <c r="I332" s="240"/>
      <c r="J332" s="235"/>
      <c r="K332" s="235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173</v>
      </c>
      <c r="AU332" s="245" t="s">
        <v>84</v>
      </c>
      <c r="AV332" s="13" t="s">
        <v>84</v>
      </c>
      <c r="AW332" s="13" t="s">
        <v>35</v>
      </c>
      <c r="AX332" s="13" t="s">
        <v>82</v>
      </c>
      <c r="AY332" s="245" t="s">
        <v>215</v>
      </c>
    </row>
    <row r="333" s="2" customFormat="1" ht="37.8" customHeight="1">
      <c r="A333" s="41"/>
      <c r="B333" s="42"/>
      <c r="C333" s="216" t="s">
        <v>587</v>
      </c>
      <c r="D333" s="216" t="s">
        <v>217</v>
      </c>
      <c r="E333" s="217" t="s">
        <v>623</v>
      </c>
      <c r="F333" s="218" t="s">
        <v>624</v>
      </c>
      <c r="G333" s="219" t="s">
        <v>146</v>
      </c>
      <c r="H333" s="220">
        <v>4.9660000000000002</v>
      </c>
      <c r="I333" s="221"/>
      <c r="J333" s="222">
        <f>ROUND(I333*H333,2)</f>
        <v>0</v>
      </c>
      <c r="K333" s="218" t="s">
        <v>220</v>
      </c>
      <c r="L333" s="47"/>
      <c r="M333" s="223" t="s">
        <v>21</v>
      </c>
      <c r="N333" s="224" t="s">
        <v>45</v>
      </c>
      <c r="O333" s="87"/>
      <c r="P333" s="225">
        <f>O333*H333</f>
        <v>0</v>
      </c>
      <c r="Q333" s="225">
        <v>0</v>
      </c>
      <c r="R333" s="225">
        <f>Q333*H333</f>
        <v>0</v>
      </c>
      <c r="S333" s="225">
        <v>0.029000000000000001</v>
      </c>
      <c r="T333" s="226">
        <f>S333*H333</f>
        <v>0.144014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7" t="s">
        <v>221</v>
      </c>
      <c r="AT333" s="227" t="s">
        <v>217</v>
      </c>
      <c r="AU333" s="227" t="s">
        <v>84</v>
      </c>
      <c r="AY333" s="20" t="s">
        <v>215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20" t="s">
        <v>82</v>
      </c>
      <c r="BK333" s="228">
        <f>ROUND(I333*H333,2)</f>
        <v>0</v>
      </c>
      <c r="BL333" s="20" t="s">
        <v>221</v>
      </c>
      <c r="BM333" s="227" t="s">
        <v>625</v>
      </c>
    </row>
    <row r="334" s="2" customFormat="1">
      <c r="A334" s="41"/>
      <c r="B334" s="42"/>
      <c r="C334" s="43"/>
      <c r="D334" s="229" t="s">
        <v>223</v>
      </c>
      <c r="E334" s="43"/>
      <c r="F334" s="230" t="s">
        <v>626</v>
      </c>
      <c r="G334" s="43"/>
      <c r="H334" s="43"/>
      <c r="I334" s="231"/>
      <c r="J334" s="43"/>
      <c r="K334" s="43"/>
      <c r="L334" s="47"/>
      <c r="M334" s="232"/>
      <c r="N334" s="233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223</v>
      </c>
      <c r="AU334" s="20" t="s">
        <v>84</v>
      </c>
    </row>
    <row r="335" s="13" customFormat="1">
      <c r="A335" s="13"/>
      <c r="B335" s="234"/>
      <c r="C335" s="235"/>
      <c r="D335" s="236" t="s">
        <v>173</v>
      </c>
      <c r="E335" s="237" t="s">
        <v>21</v>
      </c>
      <c r="F335" s="238" t="s">
        <v>1446</v>
      </c>
      <c r="G335" s="235"/>
      <c r="H335" s="239">
        <v>4.9660000000000002</v>
      </c>
      <c r="I335" s="240"/>
      <c r="J335" s="235"/>
      <c r="K335" s="235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173</v>
      </c>
      <c r="AU335" s="245" t="s">
        <v>84</v>
      </c>
      <c r="AV335" s="13" t="s">
        <v>84</v>
      </c>
      <c r="AW335" s="13" t="s">
        <v>35</v>
      </c>
      <c r="AX335" s="13" t="s">
        <v>82</v>
      </c>
      <c r="AY335" s="245" t="s">
        <v>215</v>
      </c>
    </row>
    <row r="336" s="2" customFormat="1" ht="44.25" customHeight="1">
      <c r="A336" s="41"/>
      <c r="B336" s="42"/>
      <c r="C336" s="216" t="s">
        <v>593</v>
      </c>
      <c r="D336" s="216" t="s">
        <v>217</v>
      </c>
      <c r="E336" s="217" t="s">
        <v>628</v>
      </c>
      <c r="F336" s="218" t="s">
        <v>629</v>
      </c>
      <c r="G336" s="219" t="s">
        <v>108</v>
      </c>
      <c r="H336" s="220">
        <v>41.789999999999999</v>
      </c>
      <c r="I336" s="221"/>
      <c r="J336" s="222">
        <f>ROUND(I336*H336,2)</f>
        <v>0</v>
      </c>
      <c r="K336" s="218" t="s">
        <v>220</v>
      </c>
      <c r="L336" s="47"/>
      <c r="M336" s="223" t="s">
        <v>21</v>
      </c>
      <c r="N336" s="224" t="s">
        <v>45</v>
      </c>
      <c r="O336" s="87"/>
      <c r="P336" s="225">
        <f>O336*H336</f>
        <v>0</v>
      </c>
      <c r="Q336" s="225">
        <v>0</v>
      </c>
      <c r="R336" s="225">
        <f>Q336*H336</f>
        <v>0</v>
      </c>
      <c r="S336" s="225">
        <v>0.035000000000000003</v>
      </c>
      <c r="T336" s="226">
        <f>S336*H336</f>
        <v>1.46265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7" t="s">
        <v>221</v>
      </c>
      <c r="AT336" s="227" t="s">
        <v>217</v>
      </c>
      <c r="AU336" s="227" t="s">
        <v>84</v>
      </c>
      <c r="AY336" s="20" t="s">
        <v>215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20" t="s">
        <v>82</v>
      </c>
      <c r="BK336" s="228">
        <f>ROUND(I336*H336,2)</f>
        <v>0</v>
      </c>
      <c r="BL336" s="20" t="s">
        <v>221</v>
      </c>
      <c r="BM336" s="227" t="s">
        <v>630</v>
      </c>
    </row>
    <row r="337" s="2" customFormat="1">
      <c r="A337" s="41"/>
      <c r="B337" s="42"/>
      <c r="C337" s="43"/>
      <c r="D337" s="229" t="s">
        <v>223</v>
      </c>
      <c r="E337" s="43"/>
      <c r="F337" s="230" t="s">
        <v>631</v>
      </c>
      <c r="G337" s="43"/>
      <c r="H337" s="43"/>
      <c r="I337" s="231"/>
      <c r="J337" s="43"/>
      <c r="K337" s="43"/>
      <c r="L337" s="47"/>
      <c r="M337" s="232"/>
      <c r="N337" s="233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223</v>
      </c>
      <c r="AU337" s="20" t="s">
        <v>84</v>
      </c>
    </row>
    <row r="338" s="13" customFormat="1">
      <c r="A338" s="13"/>
      <c r="B338" s="234"/>
      <c r="C338" s="235"/>
      <c r="D338" s="236" t="s">
        <v>173</v>
      </c>
      <c r="E338" s="237" t="s">
        <v>21</v>
      </c>
      <c r="F338" s="238" t="s">
        <v>1431</v>
      </c>
      <c r="G338" s="235"/>
      <c r="H338" s="239">
        <v>41.789999999999999</v>
      </c>
      <c r="I338" s="240"/>
      <c r="J338" s="235"/>
      <c r="K338" s="235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173</v>
      </c>
      <c r="AU338" s="245" t="s">
        <v>84</v>
      </c>
      <c r="AV338" s="13" t="s">
        <v>84</v>
      </c>
      <c r="AW338" s="13" t="s">
        <v>35</v>
      </c>
      <c r="AX338" s="13" t="s">
        <v>82</v>
      </c>
      <c r="AY338" s="245" t="s">
        <v>215</v>
      </c>
    </row>
    <row r="339" s="2" customFormat="1" ht="24.15" customHeight="1">
      <c r="A339" s="41"/>
      <c r="B339" s="42"/>
      <c r="C339" s="216" t="s">
        <v>598</v>
      </c>
      <c r="D339" s="216" t="s">
        <v>217</v>
      </c>
      <c r="E339" s="217" t="s">
        <v>634</v>
      </c>
      <c r="F339" s="218" t="s">
        <v>635</v>
      </c>
      <c r="G339" s="219" t="s">
        <v>119</v>
      </c>
      <c r="H339" s="220">
        <v>9.2599999999999998</v>
      </c>
      <c r="I339" s="221"/>
      <c r="J339" s="222">
        <f>ROUND(I339*H339,2)</f>
        <v>0</v>
      </c>
      <c r="K339" s="218" t="s">
        <v>220</v>
      </c>
      <c r="L339" s="47"/>
      <c r="M339" s="223" t="s">
        <v>21</v>
      </c>
      <c r="N339" s="224" t="s">
        <v>45</v>
      </c>
      <c r="O339" s="87"/>
      <c r="P339" s="225">
        <f>O339*H339</f>
        <v>0</v>
      </c>
      <c r="Q339" s="225">
        <v>0</v>
      </c>
      <c r="R339" s="225">
        <f>Q339*H339</f>
        <v>0</v>
      </c>
      <c r="S339" s="225">
        <v>0.0089999999999999993</v>
      </c>
      <c r="T339" s="226">
        <f>S339*H339</f>
        <v>0.083339999999999997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7" t="s">
        <v>221</v>
      </c>
      <c r="AT339" s="227" t="s">
        <v>217</v>
      </c>
      <c r="AU339" s="227" t="s">
        <v>84</v>
      </c>
      <c r="AY339" s="20" t="s">
        <v>215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20" t="s">
        <v>82</v>
      </c>
      <c r="BK339" s="228">
        <f>ROUND(I339*H339,2)</f>
        <v>0</v>
      </c>
      <c r="BL339" s="20" t="s">
        <v>221</v>
      </c>
      <c r="BM339" s="227" t="s">
        <v>636</v>
      </c>
    </row>
    <row r="340" s="2" customFormat="1">
      <c r="A340" s="41"/>
      <c r="B340" s="42"/>
      <c r="C340" s="43"/>
      <c r="D340" s="229" t="s">
        <v>223</v>
      </c>
      <c r="E340" s="43"/>
      <c r="F340" s="230" t="s">
        <v>637</v>
      </c>
      <c r="G340" s="43"/>
      <c r="H340" s="43"/>
      <c r="I340" s="231"/>
      <c r="J340" s="43"/>
      <c r="K340" s="43"/>
      <c r="L340" s="47"/>
      <c r="M340" s="232"/>
      <c r="N340" s="233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223</v>
      </c>
      <c r="AU340" s="20" t="s">
        <v>84</v>
      </c>
    </row>
    <row r="341" s="13" customFormat="1">
      <c r="A341" s="13"/>
      <c r="B341" s="234"/>
      <c r="C341" s="235"/>
      <c r="D341" s="236" t="s">
        <v>173</v>
      </c>
      <c r="E341" s="237" t="s">
        <v>21</v>
      </c>
      <c r="F341" s="238" t="s">
        <v>1447</v>
      </c>
      <c r="G341" s="235"/>
      <c r="H341" s="239">
        <v>9.2599999999999998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173</v>
      </c>
      <c r="AU341" s="245" t="s">
        <v>84</v>
      </c>
      <c r="AV341" s="13" t="s">
        <v>84</v>
      </c>
      <c r="AW341" s="13" t="s">
        <v>35</v>
      </c>
      <c r="AX341" s="13" t="s">
        <v>82</v>
      </c>
      <c r="AY341" s="245" t="s">
        <v>215</v>
      </c>
    </row>
    <row r="342" s="2" customFormat="1" ht="24.15" customHeight="1">
      <c r="A342" s="41"/>
      <c r="B342" s="42"/>
      <c r="C342" s="216" t="s">
        <v>605</v>
      </c>
      <c r="D342" s="216" t="s">
        <v>217</v>
      </c>
      <c r="E342" s="217" t="s">
        <v>640</v>
      </c>
      <c r="F342" s="218" t="s">
        <v>641</v>
      </c>
      <c r="G342" s="219" t="s">
        <v>119</v>
      </c>
      <c r="H342" s="220">
        <v>8.2599999999999998</v>
      </c>
      <c r="I342" s="221"/>
      <c r="J342" s="222">
        <f>ROUND(I342*H342,2)</f>
        <v>0</v>
      </c>
      <c r="K342" s="218" t="s">
        <v>21</v>
      </c>
      <c r="L342" s="47"/>
      <c r="M342" s="223" t="s">
        <v>21</v>
      </c>
      <c r="N342" s="224" t="s">
        <v>45</v>
      </c>
      <c r="O342" s="87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7" t="s">
        <v>221</v>
      </c>
      <c r="AT342" s="227" t="s">
        <v>217</v>
      </c>
      <c r="AU342" s="227" t="s">
        <v>84</v>
      </c>
      <c r="AY342" s="20" t="s">
        <v>215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20" t="s">
        <v>82</v>
      </c>
      <c r="BK342" s="228">
        <f>ROUND(I342*H342,2)</f>
        <v>0</v>
      </c>
      <c r="BL342" s="20" t="s">
        <v>221</v>
      </c>
      <c r="BM342" s="227" t="s">
        <v>642</v>
      </c>
    </row>
    <row r="343" s="13" customFormat="1">
      <c r="A343" s="13"/>
      <c r="B343" s="234"/>
      <c r="C343" s="235"/>
      <c r="D343" s="236" t="s">
        <v>173</v>
      </c>
      <c r="E343" s="237" t="s">
        <v>21</v>
      </c>
      <c r="F343" s="238" t="s">
        <v>1448</v>
      </c>
      <c r="G343" s="235"/>
      <c r="H343" s="239">
        <v>8.2599999999999998</v>
      </c>
      <c r="I343" s="240"/>
      <c r="J343" s="235"/>
      <c r="K343" s="235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173</v>
      </c>
      <c r="AU343" s="245" t="s">
        <v>84</v>
      </c>
      <c r="AV343" s="13" t="s">
        <v>84</v>
      </c>
      <c r="AW343" s="13" t="s">
        <v>35</v>
      </c>
      <c r="AX343" s="13" t="s">
        <v>82</v>
      </c>
      <c r="AY343" s="245" t="s">
        <v>215</v>
      </c>
    </row>
    <row r="344" s="2" customFormat="1" ht="37.8" customHeight="1">
      <c r="A344" s="41"/>
      <c r="B344" s="42"/>
      <c r="C344" s="216" t="s">
        <v>611</v>
      </c>
      <c r="D344" s="216" t="s">
        <v>217</v>
      </c>
      <c r="E344" s="217" t="s">
        <v>645</v>
      </c>
      <c r="F344" s="218" t="s">
        <v>646</v>
      </c>
      <c r="G344" s="219" t="s">
        <v>108</v>
      </c>
      <c r="H344" s="220">
        <v>0.252</v>
      </c>
      <c r="I344" s="221"/>
      <c r="J344" s="222">
        <f>ROUND(I344*H344,2)</f>
        <v>0</v>
      </c>
      <c r="K344" s="218" t="s">
        <v>220</v>
      </c>
      <c r="L344" s="47"/>
      <c r="M344" s="223" t="s">
        <v>21</v>
      </c>
      <c r="N344" s="224" t="s">
        <v>45</v>
      </c>
      <c r="O344" s="87"/>
      <c r="P344" s="225">
        <f>O344*H344</f>
        <v>0</v>
      </c>
      <c r="Q344" s="225">
        <v>0</v>
      </c>
      <c r="R344" s="225">
        <f>Q344*H344</f>
        <v>0</v>
      </c>
      <c r="S344" s="225">
        <v>0.012999999999999999</v>
      </c>
      <c r="T344" s="226">
        <f>S344*H344</f>
        <v>0.0032759999999999998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7" t="s">
        <v>221</v>
      </c>
      <c r="AT344" s="227" t="s">
        <v>217</v>
      </c>
      <c r="AU344" s="227" t="s">
        <v>84</v>
      </c>
      <c r="AY344" s="20" t="s">
        <v>215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20" t="s">
        <v>82</v>
      </c>
      <c r="BK344" s="228">
        <f>ROUND(I344*H344,2)</f>
        <v>0</v>
      </c>
      <c r="BL344" s="20" t="s">
        <v>221</v>
      </c>
      <c r="BM344" s="227" t="s">
        <v>647</v>
      </c>
    </row>
    <row r="345" s="2" customFormat="1">
      <c r="A345" s="41"/>
      <c r="B345" s="42"/>
      <c r="C345" s="43"/>
      <c r="D345" s="229" t="s">
        <v>223</v>
      </c>
      <c r="E345" s="43"/>
      <c r="F345" s="230" t="s">
        <v>648</v>
      </c>
      <c r="G345" s="43"/>
      <c r="H345" s="43"/>
      <c r="I345" s="231"/>
      <c r="J345" s="43"/>
      <c r="K345" s="43"/>
      <c r="L345" s="47"/>
      <c r="M345" s="232"/>
      <c r="N345" s="233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223</v>
      </c>
      <c r="AU345" s="20" t="s">
        <v>84</v>
      </c>
    </row>
    <row r="346" s="13" customFormat="1">
      <c r="A346" s="13"/>
      <c r="B346" s="234"/>
      <c r="C346" s="235"/>
      <c r="D346" s="236" t="s">
        <v>173</v>
      </c>
      <c r="E346" s="237" t="s">
        <v>21</v>
      </c>
      <c r="F346" s="238" t="s">
        <v>1427</v>
      </c>
      <c r="G346" s="235"/>
      <c r="H346" s="239">
        <v>0.252</v>
      </c>
      <c r="I346" s="240"/>
      <c r="J346" s="235"/>
      <c r="K346" s="235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173</v>
      </c>
      <c r="AU346" s="245" t="s">
        <v>84</v>
      </c>
      <c r="AV346" s="13" t="s">
        <v>84</v>
      </c>
      <c r="AW346" s="13" t="s">
        <v>35</v>
      </c>
      <c r="AX346" s="13" t="s">
        <v>82</v>
      </c>
      <c r="AY346" s="245" t="s">
        <v>215</v>
      </c>
    </row>
    <row r="347" s="2" customFormat="1" ht="37.8" customHeight="1">
      <c r="A347" s="41"/>
      <c r="B347" s="42"/>
      <c r="C347" s="216" t="s">
        <v>617</v>
      </c>
      <c r="D347" s="216" t="s">
        <v>217</v>
      </c>
      <c r="E347" s="217" t="s">
        <v>1146</v>
      </c>
      <c r="F347" s="218" t="s">
        <v>1147</v>
      </c>
      <c r="G347" s="219" t="s">
        <v>108</v>
      </c>
      <c r="H347" s="220">
        <v>3.4649999999999999</v>
      </c>
      <c r="I347" s="221"/>
      <c r="J347" s="222">
        <f>ROUND(I347*H347,2)</f>
        <v>0</v>
      </c>
      <c r="K347" s="218" t="s">
        <v>220</v>
      </c>
      <c r="L347" s="47"/>
      <c r="M347" s="223" t="s">
        <v>21</v>
      </c>
      <c r="N347" s="224" t="s">
        <v>45</v>
      </c>
      <c r="O347" s="87"/>
      <c r="P347" s="225">
        <f>O347*H347</f>
        <v>0</v>
      </c>
      <c r="Q347" s="225">
        <v>0</v>
      </c>
      <c r="R347" s="225">
        <f>Q347*H347</f>
        <v>0</v>
      </c>
      <c r="S347" s="225">
        <v>0.014999999999999999</v>
      </c>
      <c r="T347" s="226">
        <f>S347*H347</f>
        <v>0.051974999999999993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7" t="s">
        <v>221</v>
      </c>
      <c r="AT347" s="227" t="s">
        <v>217</v>
      </c>
      <c r="AU347" s="227" t="s">
        <v>84</v>
      </c>
      <c r="AY347" s="20" t="s">
        <v>215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20" t="s">
        <v>82</v>
      </c>
      <c r="BK347" s="228">
        <f>ROUND(I347*H347,2)</f>
        <v>0</v>
      </c>
      <c r="BL347" s="20" t="s">
        <v>221</v>
      </c>
      <c r="BM347" s="227" t="s">
        <v>1449</v>
      </c>
    </row>
    <row r="348" s="2" customFormat="1">
      <c r="A348" s="41"/>
      <c r="B348" s="42"/>
      <c r="C348" s="43"/>
      <c r="D348" s="229" t="s">
        <v>223</v>
      </c>
      <c r="E348" s="43"/>
      <c r="F348" s="230" t="s">
        <v>1149</v>
      </c>
      <c r="G348" s="43"/>
      <c r="H348" s="43"/>
      <c r="I348" s="231"/>
      <c r="J348" s="43"/>
      <c r="K348" s="43"/>
      <c r="L348" s="47"/>
      <c r="M348" s="232"/>
      <c r="N348" s="233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223</v>
      </c>
      <c r="AU348" s="20" t="s">
        <v>84</v>
      </c>
    </row>
    <row r="349" s="13" customFormat="1">
      <c r="A349" s="13"/>
      <c r="B349" s="234"/>
      <c r="C349" s="235"/>
      <c r="D349" s="236" t="s">
        <v>173</v>
      </c>
      <c r="E349" s="237" t="s">
        <v>21</v>
      </c>
      <c r="F349" s="238" t="s">
        <v>1426</v>
      </c>
      <c r="G349" s="235"/>
      <c r="H349" s="239">
        <v>3.4649999999999999</v>
      </c>
      <c r="I349" s="240"/>
      <c r="J349" s="235"/>
      <c r="K349" s="235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173</v>
      </c>
      <c r="AU349" s="245" t="s">
        <v>84</v>
      </c>
      <c r="AV349" s="13" t="s">
        <v>84</v>
      </c>
      <c r="AW349" s="13" t="s">
        <v>35</v>
      </c>
      <c r="AX349" s="13" t="s">
        <v>82</v>
      </c>
      <c r="AY349" s="245" t="s">
        <v>215</v>
      </c>
    </row>
    <row r="350" s="2" customFormat="1" ht="44.25" customHeight="1">
      <c r="A350" s="41"/>
      <c r="B350" s="42"/>
      <c r="C350" s="216" t="s">
        <v>622</v>
      </c>
      <c r="D350" s="216" t="s">
        <v>217</v>
      </c>
      <c r="E350" s="217" t="s">
        <v>662</v>
      </c>
      <c r="F350" s="218" t="s">
        <v>663</v>
      </c>
      <c r="G350" s="219" t="s">
        <v>108</v>
      </c>
      <c r="H350" s="220">
        <v>5.5789999999999997</v>
      </c>
      <c r="I350" s="221"/>
      <c r="J350" s="222">
        <f>ROUND(I350*H350,2)</f>
        <v>0</v>
      </c>
      <c r="K350" s="218" t="s">
        <v>220</v>
      </c>
      <c r="L350" s="47"/>
      <c r="M350" s="223" t="s">
        <v>21</v>
      </c>
      <c r="N350" s="224" t="s">
        <v>45</v>
      </c>
      <c r="O350" s="87"/>
      <c r="P350" s="225">
        <f>O350*H350</f>
        <v>0</v>
      </c>
      <c r="Q350" s="225">
        <v>0</v>
      </c>
      <c r="R350" s="225">
        <f>Q350*H350</f>
        <v>0</v>
      </c>
      <c r="S350" s="225">
        <v>0.016</v>
      </c>
      <c r="T350" s="226">
        <f>S350*H350</f>
        <v>0.089263999999999996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7" t="s">
        <v>221</v>
      </c>
      <c r="AT350" s="227" t="s">
        <v>217</v>
      </c>
      <c r="AU350" s="227" t="s">
        <v>84</v>
      </c>
      <c r="AY350" s="20" t="s">
        <v>215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20" t="s">
        <v>82</v>
      </c>
      <c r="BK350" s="228">
        <f>ROUND(I350*H350,2)</f>
        <v>0</v>
      </c>
      <c r="BL350" s="20" t="s">
        <v>221</v>
      </c>
      <c r="BM350" s="227" t="s">
        <v>664</v>
      </c>
    </row>
    <row r="351" s="2" customFormat="1">
      <c r="A351" s="41"/>
      <c r="B351" s="42"/>
      <c r="C351" s="43"/>
      <c r="D351" s="229" t="s">
        <v>223</v>
      </c>
      <c r="E351" s="43"/>
      <c r="F351" s="230" t="s">
        <v>665</v>
      </c>
      <c r="G351" s="43"/>
      <c r="H351" s="43"/>
      <c r="I351" s="231"/>
      <c r="J351" s="43"/>
      <c r="K351" s="43"/>
      <c r="L351" s="47"/>
      <c r="M351" s="232"/>
      <c r="N351" s="233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223</v>
      </c>
      <c r="AU351" s="20" t="s">
        <v>84</v>
      </c>
    </row>
    <row r="352" s="16" customFormat="1">
      <c r="A352" s="16"/>
      <c r="B352" s="268"/>
      <c r="C352" s="269"/>
      <c r="D352" s="236" t="s">
        <v>173</v>
      </c>
      <c r="E352" s="270" t="s">
        <v>21</v>
      </c>
      <c r="F352" s="271" t="s">
        <v>666</v>
      </c>
      <c r="G352" s="269"/>
      <c r="H352" s="270" t="s">
        <v>21</v>
      </c>
      <c r="I352" s="272"/>
      <c r="J352" s="269"/>
      <c r="K352" s="269"/>
      <c r="L352" s="273"/>
      <c r="M352" s="274"/>
      <c r="N352" s="275"/>
      <c r="O352" s="275"/>
      <c r="P352" s="275"/>
      <c r="Q352" s="275"/>
      <c r="R352" s="275"/>
      <c r="S352" s="275"/>
      <c r="T352" s="27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7" t="s">
        <v>173</v>
      </c>
      <c r="AU352" s="277" t="s">
        <v>84</v>
      </c>
      <c r="AV352" s="16" t="s">
        <v>82</v>
      </c>
      <c r="AW352" s="16" t="s">
        <v>35</v>
      </c>
      <c r="AX352" s="16" t="s">
        <v>74</v>
      </c>
      <c r="AY352" s="277" t="s">
        <v>215</v>
      </c>
    </row>
    <row r="353" s="13" customFormat="1">
      <c r="A353" s="13"/>
      <c r="B353" s="234"/>
      <c r="C353" s="235"/>
      <c r="D353" s="236" t="s">
        <v>173</v>
      </c>
      <c r="E353" s="237" t="s">
        <v>21</v>
      </c>
      <c r="F353" s="238" t="s">
        <v>138</v>
      </c>
      <c r="G353" s="235"/>
      <c r="H353" s="239">
        <v>5.5789999999999997</v>
      </c>
      <c r="I353" s="240"/>
      <c r="J353" s="235"/>
      <c r="K353" s="235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173</v>
      </c>
      <c r="AU353" s="245" t="s">
        <v>84</v>
      </c>
      <c r="AV353" s="13" t="s">
        <v>84</v>
      </c>
      <c r="AW353" s="13" t="s">
        <v>35</v>
      </c>
      <c r="AX353" s="13" t="s">
        <v>82</v>
      </c>
      <c r="AY353" s="245" t="s">
        <v>215</v>
      </c>
    </row>
    <row r="354" s="2" customFormat="1" ht="33" customHeight="1">
      <c r="A354" s="41"/>
      <c r="B354" s="42"/>
      <c r="C354" s="216" t="s">
        <v>627</v>
      </c>
      <c r="D354" s="216" t="s">
        <v>217</v>
      </c>
      <c r="E354" s="217" t="s">
        <v>668</v>
      </c>
      <c r="F354" s="218" t="s">
        <v>669</v>
      </c>
      <c r="G354" s="219" t="s">
        <v>108</v>
      </c>
      <c r="H354" s="220">
        <v>14.874000000000001</v>
      </c>
      <c r="I354" s="221"/>
      <c r="J354" s="222">
        <f>ROUND(I354*H354,2)</f>
        <v>0</v>
      </c>
      <c r="K354" s="218" t="s">
        <v>220</v>
      </c>
      <c r="L354" s="47"/>
      <c r="M354" s="223" t="s">
        <v>21</v>
      </c>
      <c r="N354" s="224" t="s">
        <v>45</v>
      </c>
      <c r="O354" s="87"/>
      <c r="P354" s="225">
        <f>O354*H354</f>
        <v>0</v>
      </c>
      <c r="Q354" s="225">
        <v>0</v>
      </c>
      <c r="R354" s="225">
        <f>Q354*H354</f>
        <v>0</v>
      </c>
      <c r="S354" s="225">
        <v>0.0025999999999999999</v>
      </c>
      <c r="T354" s="226">
        <f>S354*H354</f>
        <v>0.038672400000000003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7" t="s">
        <v>221</v>
      </c>
      <c r="AT354" s="227" t="s">
        <v>217</v>
      </c>
      <c r="AU354" s="227" t="s">
        <v>84</v>
      </c>
      <c r="AY354" s="20" t="s">
        <v>215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20" t="s">
        <v>82</v>
      </c>
      <c r="BK354" s="228">
        <f>ROUND(I354*H354,2)</f>
        <v>0</v>
      </c>
      <c r="BL354" s="20" t="s">
        <v>221</v>
      </c>
      <c r="BM354" s="227" t="s">
        <v>670</v>
      </c>
    </row>
    <row r="355" s="2" customFormat="1">
      <c r="A355" s="41"/>
      <c r="B355" s="42"/>
      <c r="C355" s="43"/>
      <c r="D355" s="229" t="s">
        <v>223</v>
      </c>
      <c r="E355" s="43"/>
      <c r="F355" s="230" t="s">
        <v>671</v>
      </c>
      <c r="G355" s="43"/>
      <c r="H355" s="43"/>
      <c r="I355" s="231"/>
      <c r="J355" s="43"/>
      <c r="K355" s="43"/>
      <c r="L355" s="47"/>
      <c r="M355" s="232"/>
      <c r="N355" s="233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223</v>
      </c>
      <c r="AU355" s="20" t="s">
        <v>84</v>
      </c>
    </row>
    <row r="356" s="16" customFormat="1">
      <c r="A356" s="16"/>
      <c r="B356" s="268"/>
      <c r="C356" s="269"/>
      <c r="D356" s="236" t="s">
        <v>173</v>
      </c>
      <c r="E356" s="270" t="s">
        <v>21</v>
      </c>
      <c r="F356" s="271" t="s">
        <v>672</v>
      </c>
      <c r="G356" s="269"/>
      <c r="H356" s="270" t="s">
        <v>21</v>
      </c>
      <c r="I356" s="272"/>
      <c r="J356" s="269"/>
      <c r="K356" s="269"/>
      <c r="L356" s="273"/>
      <c r="M356" s="274"/>
      <c r="N356" s="275"/>
      <c r="O356" s="275"/>
      <c r="P356" s="275"/>
      <c r="Q356" s="275"/>
      <c r="R356" s="275"/>
      <c r="S356" s="275"/>
      <c r="T356" s="27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77" t="s">
        <v>173</v>
      </c>
      <c r="AU356" s="277" t="s">
        <v>84</v>
      </c>
      <c r="AV356" s="16" t="s">
        <v>82</v>
      </c>
      <c r="AW356" s="16" t="s">
        <v>35</v>
      </c>
      <c r="AX356" s="16" t="s">
        <v>74</v>
      </c>
      <c r="AY356" s="277" t="s">
        <v>215</v>
      </c>
    </row>
    <row r="357" s="13" customFormat="1">
      <c r="A357" s="13"/>
      <c r="B357" s="234"/>
      <c r="C357" s="235"/>
      <c r="D357" s="236" t="s">
        <v>173</v>
      </c>
      <c r="E357" s="237" t="s">
        <v>21</v>
      </c>
      <c r="F357" s="238" t="s">
        <v>1450</v>
      </c>
      <c r="G357" s="235"/>
      <c r="H357" s="239">
        <v>13.5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173</v>
      </c>
      <c r="AU357" s="245" t="s">
        <v>84</v>
      </c>
      <c r="AV357" s="13" t="s">
        <v>84</v>
      </c>
      <c r="AW357" s="13" t="s">
        <v>35</v>
      </c>
      <c r="AX357" s="13" t="s">
        <v>74</v>
      </c>
      <c r="AY357" s="245" t="s">
        <v>215</v>
      </c>
    </row>
    <row r="358" s="14" customFormat="1">
      <c r="A358" s="14"/>
      <c r="B358" s="246"/>
      <c r="C358" s="247"/>
      <c r="D358" s="236" t="s">
        <v>173</v>
      </c>
      <c r="E358" s="248" t="s">
        <v>121</v>
      </c>
      <c r="F358" s="249" t="s">
        <v>226</v>
      </c>
      <c r="G358" s="247"/>
      <c r="H358" s="250">
        <v>13.5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173</v>
      </c>
      <c r="AU358" s="256" t="s">
        <v>84</v>
      </c>
      <c r="AV358" s="14" t="s">
        <v>120</v>
      </c>
      <c r="AW358" s="14" t="s">
        <v>35</v>
      </c>
      <c r="AX358" s="14" t="s">
        <v>74</v>
      </c>
      <c r="AY358" s="256" t="s">
        <v>215</v>
      </c>
    </row>
    <row r="359" s="16" customFormat="1">
      <c r="A359" s="16"/>
      <c r="B359" s="268"/>
      <c r="C359" s="269"/>
      <c r="D359" s="236" t="s">
        <v>173</v>
      </c>
      <c r="E359" s="270" t="s">
        <v>21</v>
      </c>
      <c r="F359" s="271" t="s">
        <v>674</v>
      </c>
      <c r="G359" s="269"/>
      <c r="H359" s="270" t="s">
        <v>21</v>
      </c>
      <c r="I359" s="272"/>
      <c r="J359" s="269"/>
      <c r="K359" s="269"/>
      <c r="L359" s="273"/>
      <c r="M359" s="274"/>
      <c r="N359" s="275"/>
      <c r="O359" s="275"/>
      <c r="P359" s="275"/>
      <c r="Q359" s="275"/>
      <c r="R359" s="275"/>
      <c r="S359" s="275"/>
      <c r="T359" s="27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7" t="s">
        <v>173</v>
      </c>
      <c r="AU359" s="277" t="s">
        <v>84</v>
      </c>
      <c r="AV359" s="16" t="s">
        <v>82</v>
      </c>
      <c r="AW359" s="16" t="s">
        <v>35</v>
      </c>
      <c r="AX359" s="16" t="s">
        <v>74</v>
      </c>
      <c r="AY359" s="277" t="s">
        <v>215</v>
      </c>
    </row>
    <row r="360" s="13" customFormat="1">
      <c r="A360" s="13"/>
      <c r="B360" s="234"/>
      <c r="C360" s="235"/>
      <c r="D360" s="236" t="s">
        <v>173</v>
      </c>
      <c r="E360" s="237" t="s">
        <v>21</v>
      </c>
      <c r="F360" s="238" t="s">
        <v>1451</v>
      </c>
      <c r="G360" s="235"/>
      <c r="H360" s="239">
        <v>1.3740000000000001</v>
      </c>
      <c r="I360" s="240"/>
      <c r="J360" s="235"/>
      <c r="K360" s="235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173</v>
      </c>
      <c r="AU360" s="245" t="s">
        <v>84</v>
      </c>
      <c r="AV360" s="13" t="s">
        <v>84</v>
      </c>
      <c r="AW360" s="13" t="s">
        <v>35</v>
      </c>
      <c r="AX360" s="13" t="s">
        <v>74</v>
      </c>
      <c r="AY360" s="245" t="s">
        <v>215</v>
      </c>
    </row>
    <row r="361" s="14" customFormat="1">
      <c r="A361" s="14"/>
      <c r="B361" s="246"/>
      <c r="C361" s="247"/>
      <c r="D361" s="236" t="s">
        <v>173</v>
      </c>
      <c r="E361" s="248" t="s">
        <v>128</v>
      </c>
      <c r="F361" s="249" t="s">
        <v>226</v>
      </c>
      <c r="G361" s="247"/>
      <c r="H361" s="250">
        <v>1.3740000000000001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173</v>
      </c>
      <c r="AU361" s="256" t="s">
        <v>84</v>
      </c>
      <c r="AV361" s="14" t="s">
        <v>120</v>
      </c>
      <c r="AW361" s="14" t="s">
        <v>35</v>
      </c>
      <c r="AX361" s="14" t="s">
        <v>74</v>
      </c>
      <c r="AY361" s="256" t="s">
        <v>215</v>
      </c>
    </row>
    <row r="362" s="15" customFormat="1">
      <c r="A362" s="15"/>
      <c r="B362" s="257"/>
      <c r="C362" s="258"/>
      <c r="D362" s="236" t="s">
        <v>173</v>
      </c>
      <c r="E362" s="259" t="s">
        <v>21</v>
      </c>
      <c r="F362" s="260" t="s">
        <v>227</v>
      </c>
      <c r="G362" s="258"/>
      <c r="H362" s="261">
        <v>14.874000000000001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7" t="s">
        <v>173</v>
      </c>
      <c r="AU362" s="267" t="s">
        <v>84</v>
      </c>
      <c r="AV362" s="15" t="s">
        <v>221</v>
      </c>
      <c r="AW362" s="15" t="s">
        <v>35</v>
      </c>
      <c r="AX362" s="15" t="s">
        <v>82</v>
      </c>
      <c r="AY362" s="267" t="s">
        <v>215</v>
      </c>
    </row>
    <row r="363" s="2" customFormat="1" ht="76.35" customHeight="1">
      <c r="A363" s="41"/>
      <c r="B363" s="42"/>
      <c r="C363" s="216" t="s">
        <v>633</v>
      </c>
      <c r="D363" s="216" t="s">
        <v>217</v>
      </c>
      <c r="E363" s="217" t="s">
        <v>684</v>
      </c>
      <c r="F363" s="218" t="s">
        <v>685</v>
      </c>
      <c r="G363" s="219" t="s">
        <v>108</v>
      </c>
      <c r="H363" s="220">
        <v>4.2119999999999997</v>
      </c>
      <c r="I363" s="221"/>
      <c r="J363" s="222">
        <f>ROUND(I363*H363,2)</f>
        <v>0</v>
      </c>
      <c r="K363" s="218" t="s">
        <v>220</v>
      </c>
      <c r="L363" s="47"/>
      <c r="M363" s="223" t="s">
        <v>21</v>
      </c>
      <c r="N363" s="224" t="s">
        <v>45</v>
      </c>
      <c r="O363" s="87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7" t="s">
        <v>221</v>
      </c>
      <c r="AT363" s="227" t="s">
        <v>217</v>
      </c>
      <c r="AU363" s="227" t="s">
        <v>84</v>
      </c>
      <c r="AY363" s="20" t="s">
        <v>215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20" t="s">
        <v>82</v>
      </c>
      <c r="BK363" s="228">
        <f>ROUND(I363*H363,2)</f>
        <v>0</v>
      </c>
      <c r="BL363" s="20" t="s">
        <v>221</v>
      </c>
      <c r="BM363" s="227" t="s">
        <v>1452</v>
      </c>
    </row>
    <row r="364" s="2" customFormat="1">
      <c r="A364" s="41"/>
      <c r="B364" s="42"/>
      <c r="C364" s="43"/>
      <c r="D364" s="229" t="s">
        <v>223</v>
      </c>
      <c r="E364" s="43"/>
      <c r="F364" s="230" t="s">
        <v>687</v>
      </c>
      <c r="G364" s="43"/>
      <c r="H364" s="43"/>
      <c r="I364" s="231"/>
      <c r="J364" s="43"/>
      <c r="K364" s="43"/>
      <c r="L364" s="47"/>
      <c r="M364" s="232"/>
      <c r="N364" s="233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223</v>
      </c>
      <c r="AU364" s="20" t="s">
        <v>84</v>
      </c>
    </row>
    <row r="365" s="13" customFormat="1">
      <c r="A365" s="13"/>
      <c r="B365" s="234"/>
      <c r="C365" s="235"/>
      <c r="D365" s="236" t="s">
        <v>173</v>
      </c>
      <c r="E365" s="237" t="s">
        <v>21</v>
      </c>
      <c r="F365" s="238" t="s">
        <v>179</v>
      </c>
      <c r="G365" s="235"/>
      <c r="H365" s="239">
        <v>4.2119999999999997</v>
      </c>
      <c r="I365" s="240"/>
      <c r="J365" s="235"/>
      <c r="K365" s="235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173</v>
      </c>
      <c r="AU365" s="245" t="s">
        <v>84</v>
      </c>
      <c r="AV365" s="13" t="s">
        <v>84</v>
      </c>
      <c r="AW365" s="13" t="s">
        <v>35</v>
      </c>
      <c r="AX365" s="13" t="s">
        <v>82</v>
      </c>
      <c r="AY365" s="245" t="s">
        <v>215</v>
      </c>
    </row>
    <row r="366" s="12" customFormat="1" ht="22.8" customHeight="1">
      <c r="A366" s="12"/>
      <c r="B366" s="200"/>
      <c r="C366" s="201"/>
      <c r="D366" s="202" t="s">
        <v>73</v>
      </c>
      <c r="E366" s="214" t="s">
        <v>688</v>
      </c>
      <c r="F366" s="214" t="s">
        <v>689</v>
      </c>
      <c r="G366" s="201"/>
      <c r="H366" s="201"/>
      <c r="I366" s="204"/>
      <c r="J366" s="215">
        <f>BK366</f>
        <v>0</v>
      </c>
      <c r="K366" s="201"/>
      <c r="L366" s="206"/>
      <c r="M366" s="207"/>
      <c r="N366" s="208"/>
      <c r="O366" s="208"/>
      <c r="P366" s="209">
        <f>SUM(P367:P388)</f>
        <v>0</v>
      </c>
      <c r="Q366" s="208"/>
      <c r="R366" s="209">
        <f>SUM(R367:R388)</f>
        <v>0</v>
      </c>
      <c r="S366" s="208"/>
      <c r="T366" s="210">
        <f>SUM(T367:T388)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1" t="s">
        <v>82</v>
      </c>
      <c r="AT366" s="212" t="s">
        <v>73</v>
      </c>
      <c r="AU366" s="212" t="s">
        <v>82</v>
      </c>
      <c r="AY366" s="211" t="s">
        <v>215</v>
      </c>
      <c r="BK366" s="213">
        <f>SUM(BK367:BK388)</f>
        <v>0</v>
      </c>
    </row>
    <row r="367" s="2" customFormat="1" ht="44.25" customHeight="1">
      <c r="A367" s="41"/>
      <c r="B367" s="42"/>
      <c r="C367" s="216" t="s">
        <v>639</v>
      </c>
      <c r="D367" s="216" t="s">
        <v>217</v>
      </c>
      <c r="E367" s="217" t="s">
        <v>691</v>
      </c>
      <c r="F367" s="218" t="s">
        <v>692</v>
      </c>
      <c r="G367" s="219" t="s">
        <v>258</v>
      </c>
      <c r="H367" s="220">
        <v>15.422000000000001</v>
      </c>
      <c r="I367" s="221"/>
      <c r="J367" s="222">
        <f>ROUND(I367*H367,2)</f>
        <v>0</v>
      </c>
      <c r="K367" s="218" t="s">
        <v>220</v>
      </c>
      <c r="L367" s="47"/>
      <c r="M367" s="223" t="s">
        <v>21</v>
      </c>
      <c r="N367" s="224" t="s">
        <v>45</v>
      </c>
      <c r="O367" s="87"/>
      <c r="P367" s="225">
        <f>O367*H367</f>
        <v>0</v>
      </c>
      <c r="Q367" s="225">
        <v>0</v>
      </c>
      <c r="R367" s="225">
        <f>Q367*H367</f>
        <v>0</v>
      </c>
      <c r="S367" s="225">
        <v>0</v>
      </c>
      <c r="T367" s="226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7" t="s">
        <v>221</v>
      </c>
      <c r="AT367" s="227" t="s">
        <v>217</v>
      </c>
      <c r="AU367" s="227" t="s">
        <v>84</v>
      </c>
      <c r="AY367" s="20" t="s">
        <v>215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20" t="s">
        <v>82</v>
      </c>
      <c r="BK367" s="228">
        <f>ROUND(I367*H367,2)</f>
        <v>0</v>
      </c>
      <c r="BL367" s="20" t="s">
        <v>221</v>
      </c>
      <c r="BM367" s="227" t="s">
        <v>1453</v>
      </c>
    </row>
    <row r="368" s="2" customFormat="1">
      <c r="A368" s="41"/>
      <c r="B368" s="42"/>
      <c r="C368" s="43"/>
      <c r="D368" s="229" t="s">
        <v>223</v>
      </c>
      <c r="E368" s="43"/>
      <c r="F368" s="230" t="s">
        <v>694</v>
      </c>
      <c r="G368" s="43"/>
      <c r="H368" s="43"/>
      <c r="I368" s="231"/>
      <c r="J368" s="43"/>
      <c r="K368" s="43"/>
      <c r="L368" s="47"/>
      <c r="M368" s="232"/>
      <c r="N368" s="233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223</v>
      </c>
      <c r="AU368" s="20" t="s">
        <v>84</v>
      </c>
    </row>
    <row r="369" s="2" customFormat="1" ht="33" customHeight="1">
      <c r="A369" s="41"/>
      <c r="B369" s="42"/>
      <c r="C369" s="216" t="s">
        <v>644</v>
      </c>
      <c r="D369" s="216" t="s">
        <v>217</v>
      </c>
      <c r="E369" s="217" t="s">
        <v>696</v>
      </c>
      <c r="F369" s="218" t="s">
        <v>697</v>
      </c>
      <c r="G369" s="219" t="s">
        <v>258</v>
      </c>
      <c r="H369" s="220">
        <v>15.422000000000001</v>
      </c>
      <c r="I369" s="221"/>
      <c r="J369" s="222">
        <f>ROUND(I369*H369,2)</f>
        <v>0</v>
      </c>
      <c r="K369" s="218" t="s">
        <v>220</v>
      </c>
      <c r="L369" s="47"/>
      <c r="M369" s="223" t="s">
        <v>21</v>
      </c>
      <c r="N369" s="224" t="s">
        <v>45</v>
      </c>
      <c r="O369" s="87"/>
      <c r="P369" s="225">
        <f>O369*H369</f>
        <v>0</v>
      </c>
      <c r="Q369" s="225">
        <v>0</v>
      </c>
      <c r="R369" s="225">
        <f>Q369*H369</f>
        <v>0</v>
      </c>
      <c r="S369" s="225">
        <v>0</v>
      </c>
      <c r="T369" s="226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7" t="s">
        <v>221</v>
      </c>
      <c r="AT369" s="227" t="s">
        <v>217</v>
      </c>
      <c r="AU369" s="227" t="s">
        <v>84</v>
      </c>
      <c r="AY369" s="20" t="s">
        <v>215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20" t="s">
        <v>82</v>
      </c>
      <c r="BK369" s="228">
        <f>ROUND(I369*H369,2)</f>
        <v>0</v>
      </c>
      <c r="BL369" s="20" t="s">
        <v>221</v>
      </c>
      <c r="BM369" s="227" t="s">
        <v>698</v>
      </c>
    </row>
    <row r="370" s="2" customFormat="1">
      <c r="A370" s="41"/>
      <c r="B370" s="42"/>
      <c r="C370" s="43"/>
      <c r="D370" s="229" t="s">
        <v>223</v>
      </c>
      <c r="E370" s="43"/>
      <c r="F370" s="230" t="s">
        <v>699</v>
      </c>
      <c r="G370" s="43"/>
      <c r="H370" s="43"/>
      <c r="I370" s="231"/>
      <c r="J370" s="43"/>
      <c r="K370" s="43"/>
      <c r="L370" s="47"/>
      <c r="M370" s="232"/>
      <c r="N370" s="233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223</v>
      </c>
      <c r="AU370" s="20" t="s">
        <v>84</v>
      </c>
    </row>
    <row r="371" s="2" customFormat="1" ht="44.25" customHeight="1">
      <c r="A371" s="41"/>
      <c r="B371" s="42"/>
      <c r="C371" s="216" t="s">
        <v>649</v>
      </c>
      <c r="D371" s="216" t="s">
        <v>217</v>
      </c>
      <c r="E371" s="217" t="s">
        <v>701</v>
      </c>
      <c r="F371" s="218" t="s">
        <v>702</v>
      </c>
      <c r="G371" s="219" t="s">
        <v>258</v>
      </c>
      <c r="H371" s="220">
        <v>293.01799999999997</v>
      </c>
      <c r="I371" s="221"/>
      <c r="J371" s="222">
        <f>ROUND(I371*H371,2)</f>
        <v>0</v>
      </c>
      <c r="K371" s="218" t="s">
        <v>220</v>
      </c>
      <c r="L371" s="47"/>
      <c r="M371" s="223" t="s">
        <v>21</v>
      </c>
      <c r="N371" s="224" t="s">
        <v>45</v>
      </c>
      <c r="O371" s="87"/>
      <c r="P371" s="225">
        <f>O371*H371</f>
        <v>0</v>
      </c>
      <c r="Q371" s="225">
        <v>0</v>
      </c>
      <c r="R371" s="225">
        <f>Q371*H371</f>
        <v>0</v>
      </c>
      <c r="S371" s="225">
        <v>0</v>
      </c>
      <c r="T371" s="226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7" t="s">
        <v>221</v>
      </c>
      <c r="AT371" s="227" t="s">
        <v>217</v>
      </c>
      <c r="AU371" s="227" t="s">
        <v>84</v>
      </c>
      <c r="AY371" s="20" t="s">
        <v>215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20" t="s">
        <v>82</v>
      </c>
      <c r="BK371" s="228">
        <f>ROUND(I371*H371,2)</f>
        <v>0</v>
      </c>
      <c r="BL371" s="20" t="s">
        <v>221</v>
      </c>
      <c r="BM371" s="227" t="s">
        <v>703</v>
      </c>
    </row>
    <row r="372" s="2" customFormat="1">
      <c r="A372" s="41"/>
      <c r="B372" s="42"/>
      <c r="C372" s="43"/>
      <c r="D372" s="229" t="s">
        <v>223</v>
      </c>
      <c r="E372" s="43"/>
      <c r="F372" s="230" t="s">
        <v>704</v>
      </c>
      <c r="G372" s="43"/>
      <c r="H372" s="43"/>
      <c r="I372" s="231"/>
      <c r="J372" s="43"/>
      <c r="K372" s="43"/>
      <c r="L372" s="47"/>
      <c r="M372" s="232"/>
      <c r="N372" s="233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223</v>
      </c>
      <c r="AU372" s="20" t="s">
        <v>84</v>
      </c>
    </row>
    <row r="373" s="13" customFormat="1">
      <c r="A373" s="13"/>
      <c r="B373" s="234"/>
      <c r="C373" s="235"/>
      <c r="D373" s="236" t="s">
        <v>173</v>
      </c>
      <c r="E373" s="235"/>
      <c r="F373" s="238" t="s">
        <v>1454</v>
      </c>
      <c r="G373" s="235"/>
      <c r="H373" s="239">
        <v>293.01799999999997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173</v>
      </c>
      <c r="AU373" s="245" t="s">
        <v>84</v>
      </c>
      <c r="AV373" s="13" t="s">
        <v>84</v>
      </c>
      <c r="AW373" s="13" t="s">
        <v>4</v>
      </c>
      <c r="AX373" s="13" t="s">
        <v>82</v>
      </c>
      <c r="AY373" s="245" t="s">
        <v>215</v>
      </c>
    </row>
    <row r="374" s="2" customFormat="1" ht="44.25" customHeight="1">
      <c r="A374" s="41"/>
      <c r="B374" s="42"/>
      <c r="C374" s="216" t="s">
        <v>654</v>
      </c>
      <c r="D374" s="216" t="s">
        <v>217</v>
      </c>
      <c r="E374" s="217" t="s">
        <v>707</v>
      </c>
      <c r="F374" s="218" t="s">
        <v>708</v>
      </c>
      <c r="G374" s="219" t="s">
        <v>258</v>
      </c>
      <c r="H374" s="220">
        <v>0.012999999999999999</v>
      </c>
      <c r="I374" s="221"/>
      <c r="J374" s="222">
        <f>ROUND(I374*H374,2)</f>
        <v>0</v>
      </c>
      <c r="K374" s="218" t="s">
        <v>220</v>
      </c>
      <c r="L374" s="47"/>
      <c r="M374" s="223" t="s">
        <v>21</v>
      </c>
      <c r="N374" s="224" t="s">
        <v>45</v>
      </c>
      <c r="O374" s="87"/>
      <c r="P374" s="225">
        <f>O374*H374</f>
        <v>0</v>
      </c>
      <c r="Q374" s="225">
        <v>0</v>
      </c>
      <c r="R374" s="225">
        <f>Q374*H374</f>
        <v>0</v>
      </c>
      <c r="S374" s="225">
        <v>0</v>
      </c>
      <c r="T374" s="226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7" t="s">
        <v>221</v>
      </c>
      <c r="AT374" s="227" t="s">
        <v>217</v>
      </c>
      <c r="AU374" s="227" t="s">
        <v>84</v>
      </c>
      <c r="AY374" s="20" t="s">
        <v>215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20" t="s">
        <v>82</v>
      </c>
      <c r="BK374" s="228">
        <f>ROUND(I374*H374,2)</f>
        <v>0</v>
      </c>
      <c r="BL374" s="20" t="s">
        <v>221</v>
      </c>
      <c r="BM374" s="227" t="s">
        <v>709</v>
      </c>
    </row>
    <row r="375" s="2" customFormat="1">
      <c r="A375" s="41"/>
      <c r="B375" s="42"/>
      <c r="C375" s="43"/>
      <c r="D375" s="229" t="s">
        <v>223</v>
      </c>
      <c r="E375" s="43"/>
      <c r="F375" s="230" t="s">
        <v>710</v>
      </c>
      <c r="G375" s="43"/>
      <c r="H375" s="43"/>
      <c r="I375" s="231"/>
      <c r="J375" s="43"/>
      <c r="K375" s="43"/>
      <c r="L375" s="47"/>
      <c r="M375" s="232"/>
      <c r="N375" s="233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223</v>
      </c>
      <c r="AU375" s="20" t="s">
        <v>84</v>
      </c>
    </row>
    <row r="376" s="2" customFormat="1" ht="44.25" customHeight="1">
      <c r="A376" s="41"/>
      <c r="B376" s="42"/>
      <c r="C376" s="216" t="s">
        <v>661</v>
      </c>
      <c r="D376" s="216" t="s">
        <v>217</v>
      </c>
      <c r="E376" s="217" t="s">
        <v>713</v>
      </c>
      <c r="F376" s="218" t="s">
        <v>714</v>
      </c>
      <c r="G376" s="219" t="s">
        <v>258</v>
      </c>
      <c r="H376" s="220">
        <v>11.069000000000001</v>
      </c>
      <c r="I376" s="221"/>
      <c r="J376" s="222">
        <f>ROUND(I376*H376,2)</f>
        <v>0</v>
      </c>
      <c r="K376" s="218" t="s">
        <v>220</v>
      </c>
      <c r="L376" s="47"/>
      <c r="M376" s="223" t="s">
        <v>21</v>
      </c>
      <c r="N376" s="224" t="s">
        <v>45</v>
      </c>
      <c r="O376" s="87"/>
      <c r="P376" s="225">
        <f>O376*H376</f>
        <v>0</v>
      </c>
      <c r="Q376" s="225">
        <v>0</v>
      </c>
      <c r="R376" s="225">
        <f>Q376*H376</f>
        <v>0</v>
      </c>
      <c r="S376" s="225">
        <v>0</v>
      </c>
      <c r="T376" s="226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7" t="s">
        <v>221</v>
      </c>
      <c r="AT376" s="227" t="s">
        <v>217</v>
      </c>
      <c r="AU376" s="227" t="s">
        <v>84</v>
      </c>
      <c r="AY376" s="20" t="s">
        <v>215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20" t="s">
        <v>82</v>
      </c>
      <c r="BK376" s="228">
        <f>ROUND(I376*H376,2)</f>
        <v>0</v>
      </c>
      <c r="BL376" s="20" t="s">
        <v>221</v>
      </c>
      <c r="BM376" s="227" t="s">
        <v>715</v>
      </c>
    </row>
    <row r="377" s="2" customFormat="1">
      <c r="A377" s="41"/>
      <c r="B377" s="42"/>
      <c r="C377" s="43"/>
      <c r="D377" s="229" t="s">
        <v>223</v>
      </c>
      <c r="E377" s="43"/>
      <c r="F377" s="230" t="s">
        <v>716</v>
      </c>
      <c r="G377" s="43"/>
      <c r="H377" s="43"/>
      <c r="I377" s="231"/>
      <c r="J377" s="43"/>
      <c r="K377" s="43"/>
      <c r="L377" s="47"/>
      <c r="M377" s="232"/>
      <c r="N377" s="233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223</v>
      </c>
      <c r="AU377" s="20" t="s">
        <v>84</v>
      </c>
    </row>
    <row r="378" s="13" customFormat="1">
      <c r="A378" s="13"/>
      <c r="B378" s="234"/>
      <c r="C378" s="235"/>
      <c r="D378" s="236" t="s">
        <v>173</v>
      </c>
      <c r="E378" s="237" t="s">
        <v>21</v>
      </c>
      <c r="F378" s="238" t="s">
        <v>1455</v>
      </c>
      <c r="G378" s="235"/>
      <c r="H378" s="239">
        <v>11.069000000000001</v>
      </c>
      <c r="I378" s="240"/>
      <c r="J378" s="235"/>
      <c r="K378" s="235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173</v>
      </c>
      <c r="AU378" s="245" t="s">
        <v>84</v>
      </c>
      <c r="AV378" s="13" t="s">
        <v>84</v>
      </c>
      <c r="AW378" s="13" t="s">
        <v>35</v>
      </c>
      <c r="AX378" s="13" t="s">
        <v>82</v>
      </c>
      <c r="AY378" s="245" t="s">
        <v>215</v>
      </c>
    </row>
    <row r="379" s="2" customFormat="1" ht="55.5" customHeight="1">
      <c r="A379" s="41"/>
      <c r="B379" s="42"/>
      <c r="C379" s="216" t="s">
        <v>667</v>
      </c>
      <c r="D379" s="216" t="s">
        <v>217</v>
      </c>
      <c r="E379" s="217" t="s">
        <v>719</v>
      </c>
      <c r="F379" s="218" t="s">
        <v>720</v>
      </c>
      <c r="G379" s="219" t="s">
        <v>258</v>
      </c>
      <c r="H379" s="220">
        <v>1.546</v>
      </c>
      <c r="I379" s="221"/>
      <c r="J379" s="222">
        <f>ROUND(I379*H379,2)</f>
        <v>0</v>
      </c>
      <c r="K379" s="218" t="s">
        <v>220</v>
      </c>
      <c r="L379" s="47"/>
      <c r="M379" s="223" t="s">
        <v>21</v>
      </c>
      <c r="N379" s="224" t="s">
        <v>45</v>
      </c>
      <c r="O379" s="87"/>
      <c r="P379" s="225">
        <f>O379*H379</f>
        <v>0</v>
      </c>
      <c r="Q379" s="225">
        <v>0</v>
      </c>
      <c r="R379" s="225">
        <f>Q379*H379</f>
        <v>0</v>
      </c>
      <c r="S379" s="225">
        <v>0</v>
      </c>
      <c r="T379" s="226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7" t="s">
        <v>221</v>
      </c>
      <c r="AT379" s="227" t="s">
        <v>217</v>
      </c>
      <c r="AU379" s="227" t="s">
        <v>84</v>
      </c>
      <c r="AY379" s="20" t="s">
        <v>215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20" t="s">
        <v>82</v>
      </c>
      <c r="BK379" s="228">
        <f>ROUND(I379*H379,2)</f>
        <v>0</v>
      </c>
      <c r="BL379" s="20" t="s">
        <v>221</v>
      </c>
      <c r="BM379" s="227" t="s">
        <v>721</v>
      </c>
    </row>
    <row r="380" s="2" customFormat="1">
      <c r="A380" s="41"/>
      <c r="B380" s="42"/>
      <c r="C380" s="43"/>
      <c r="D380" s="229" t="s">
        <v>223</v>
      </c>
      <c r="E380" s="43"/>
      <c r="F380" s="230" t="s">
        <v>722</v>
      </c>
      <c r="G380" s="43"/>
      <c r="H380" s="43"/>
      <c r="I380" s="231"/>
      <c r="J380" s="43"/>
      <c r="K380" s="43"/>
      <c r="L380" s="47"/>
      <c r="M380" s="232"/>
      <c r="N380" s="233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223</v>
      </c>
      <c r="AU380" s="20" t="s">
        <v>84</v>
      </c>
    </row>
    <row r="381" s="13" customFormat="1">
      <c r="A381" s="13"/>
      <c r="B381" s="234"/>
      <c r="C381" s="235"/>
      <c r="D381" s="236" t="s">
        <v>173</v>
      </c>
      <c r="E381" s="237" t="s">
        <v>21</v>
      </c>
      <c r="F381" s="238" t="s">
        <v>1456</v>
      </c>
      <c r="G381" s="235"/>
      <c r="H381" s="239">
        <v>1.546</v>
      </c>
      <c r="I381" s="240"/>
      <c r="J381" s="235"/>
      <c r="K381" s="235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173</v>
      </c>
      <c r="AU381" s="245" t="s">
        <v>84</v>
      </c>
      <c r="AV381" s="13" t="s">
        <v>84</v>
      </c>
      <c r="AW381" s="13" t="s">
        <v>35</v>
      </c>
      <c r="AX381" s="13" t="s">
        <v>82</v>
      </c>
      <c r="AY381" s="245" t="s">
        <v>215</v>
      </c>
    </row>
    <row r="382" s="2" customFormat="1" ht="44.25" customHeight="1">
      <c r="A382" s="41"/>
      <c r="B382" s="42"/>
      <c r="C382" s="216" t="s">
        <v>676</v>
      </c>
      <c r="D382" s="216" t="s">
        <v>217</v>
      </c>
      <c r="E382" s="217" t="s">
        <v>725</v>
      </c>
      <c r="F382" s="218" t="s">
        <v>726</v>
      </c>
      <c r="G382" s="219" t="s">
        <v>258</v>
      </c>
      <c r="H382" s="220">
        <v>0.317</v>
      </c>
      <c r="I382" s="221"/>
      <c r="J382" s="222">
        <f>ROUND(I382*H382,2)</f>
        <v>0</v>
      </c>
      <c r="K382" s="218" t="s">
        <v>220</v>
      </c>
      <c r="L382" s="47"/>
      <c r="M382" s="223" t="s">
        <v>21</v>
      </c>
      <c r="N382" s="224" t="s">
        <v>45</v>
      </c>
      <c r="O382" s="87"/>
      <c r="P382" s="225">
        <f>O382*H382</f>
        <v>0</v>
      </c>
      <c r="Q382" s="225">
        <v>0</v>
      </c>
      <c r="R382" s="225">
        <f>Q382*H382</f>
        <v>0</v>
      </c>
      <c r="S382" s="225">
        <v>0</v>
      </c>
      <c r="T382" s="226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7" t="s">
        <v>221</v>
      </c>
      <c r="AT382" s="227" t="s">
        <v>217</v>
      </c>
      <c r="AU382" s="227" t="s">
        <v>84</v>
      </c>
      <c r="AY382" s="20" t="s">
        <v>215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20" t="s">
        <v>82</v>
      </c>
      <c r="BK382" s="228">
        <f>ROUND(I382*H382,2)</f>
        <v>0</v>
      </c>
      <c r="BL382" s="20" t="s">
        <v>221</v>
      </c>
      <c r="BM382" s="227" t="s">
        <v>727</v>
      </c>
    </row>
    <row r="383" s="2" customFormat="1">
      <c r="A383" s="41"/>
      <c r="B383" s="42"/>
      <c r="C383" s="43"/>
      <c r="D383" s="229" t="s">
        <v>223</v>
      </c>
      <c r="E383" s="43"/>
      <c r="F383" s="230" t="s">
        <v>728</v>
      </c>
      <c r="G383" s="43"/>
      <c r="H383" s="43"/>
      <c r="I383" s="231"/>
      <c r="J383" s="43"/>
      <c r="K383" s="43"/>
      <c r="L383" s="47"/>
      <c r="M383" s="232"/>
      <c r="N383" s="233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223</v>
      </c>
      <c r="AU383" s="20" t="s">
        <v>84</v>
      </c>
    </row>
    <row r="384" s="13" customFormat="1">
      <c r="A384" s="13"/>
      <c r="B384" s="234"/>
      <c r="C384" s="235"/>
      <c r="D384" s="236" t="s">
        <v>173</v>
      </c>
      <c r="E384" s="237" t="s">
        <v>21</v>
      </c>
      <c r="F384" s="238" t="s">
        <v>1457</v>
      </c>
      <c r="G384" s="235"/>
      <c r="H384" s="239">
        <v>0.317</v>
      </c>
      <c r="I384" s="240"/>
      <c r="J384" s="235"/>
      <c r="K384" s="235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173</v>
      </c>
      <c r="AU384" s="245" t="s">
        <v>84</v>
      </c>
      <c r="AV384" s="13" t="s">
        <v>84</v>
      </c>
      <c r="AW384" s="13" t="s">
        <v>35</v>
      </c>
      <c r="AX384" s="13" t="s">
        <v>82</v>
      </c>
      <c r="AY384" s="245" t="s">
        <v>215</v>
      </c>
    </row>
    <row r="385" s="2" customFormat="1" ht="44.25" customHeight="1">
      <c r="A385" s="41"/>
      <c r="B385" s="42"/>
      <c r="C385" s="216" t="s">
        <v>683</v>
      </c>
      <c r="D385" s="216" t="s">
        <v>217</v>
      </c>
      <c r="E385" s="217" t="s">
        <v>731</v>
      </c>
      <c r="F385" s="218" t="s">
        <v>732</v>
      </c>
      <c r="G385" s="219" t="s">
        <v>258</v>
      </c>
      <c r="H385" s="220">
        <v>0.94799999999999995</v>
      </c>
      <c r="I385" s="221"/>
      <c r="J385" s="222">
        <f>ROUND(I385*H385,2)</f>
        <v>0</v>
      </c>
      <c r="K385" s="218" t="s">
        <v>220</v>
      </c>
      <c r="L385" s="47"/>
      <c r="M385" s="223" t="s">
        <v>21</v>
      </c>
      <c r="N385" s="224" t="s">
        <v>45</v>
      </c>
      <c r="O385" s="87"/>
      <c r="P385" s="225">
        <f>O385*H385</f>
        <v>0</v>
      </c>
      <c r="Q385" s="225">
        <v>0</v>
      </c>
      <c r="R385" s="225">
        <f>Q385*H385</f>
        <v>0</v>
      </c>
      <c r="S385" s="225">
        <v>0</v>
      </c>
      <c r="T385" s="226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7" t="s">
        <v>221</v>
      </c>
      <c r="AT385" s="227" t="s">
        <v>217</v>
      </c>
      <c r="AU385" s="227" t="s">
        <v>84</v>
      </c>
      <c r="AY385" s="20" t="s">
        <v>215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20" t="s">
        <v>82</v>
      </c>
      <c r="BK385" s="228">
        <f>ROUND(I385*H385,2)</f>
        <v>0</v>
      </c>
      <c r="BL385" s="20" t="s">
        <v>221</v>
      </c>
      <c r="BM385" s="227" t="s">
        <v>733</v>
      </c>
    </row>
    <row r="386" s="2" customFormat="1">
      <c r="A386" s="41"/>
      <c r="B386" s="42"/>
      <c r="C386" s="43"/>
      <c r="D386" s="229" t="s">
        <v>223</v>
      </c>
      <c r="E386" s="43"/>
      <c r="F386" s="230" t="s">
        <v>734</v>
      </c>
      <c r="G386" s="43"/>
      <c r="H386" s="43"/>
      <c r="I386" s="231"/>
      <c r="J386" s="43"/>
      <c r="K386" s="43"/>
      <c r="L386" s="47"/>
      <c r="M386" s="232"/>
      <c r="N386" s="233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223</v>
      </c>
      <c r="AU386" s="20" t="s">
        <v>84</v>
      </c>
    </row>
    <row r="387" s="2" customFormat="1" ht="44.25" customHeight="1">
      <c r="A387" s="41"/>
      <c r="B387" s="42"/>
      <c r="C387" s="216" t="s">
        <v>690</v>
      </c>
      <c r="D387" s="216" t="s">
        <v>217</v>
      </c>
      <c r="E387" s="217" t="s">
        <v>737</v>
      </c>
      <c r="F387" s="218" t="s">
        <v>738</v>
      </c>
      <c r="G387" s="219" t="s">
        <v>258</v>
      </c>
      <c r="H387" s="220">
        <v>0.24199999999999999</v>
      </c>
      <c r="I387" s="221"/>
      <c r="J387" s="222">
        <f>ROUND(I387*H387,2)</f>
        <v>0</v>
      </c>
      <c r="K387" s="218" t="s">
        <v>220</v>
      </c>
      <c r="L387" s="47"/>
      <c r="M387" s="223" t="s">
        <v>21</v>
      </c>
      <c r="N387" s="224" t="s">
        <v>45</v>
      </c>
      <c r="O387" s="87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7" t="s">
        <v>221</v>
      </c>
      <c r="AT387" s="227" t="s">
        <v>217</v>
      </c>
      <c r="AU387" s="227" t="s">
        <v>84</v>
      </c>
      <c r="AY387" s="20" t="s">
        <v>215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82</v>
      </c>
      <c r="BK387" s="228">
        <f>ROUND(I387*H387,2)</f>
        <v>0</v>
      </c>
      <c r="BL387" s="20" t="s">
        <v>221</v>
      </c>
      <c r="BM387" s="227" t="s">
        <v>739</v>
      </c>
    </row>
    <row r="388" s="2" customFormat="1">
      <c r="A388" s="41"/>
      <c r="B388" s="42"/>
      <c r="C388" s="43"/>
      <c r="D388" s="229" t="s">
        <v>223</v>
      </c>
      <c r="E388" s="43"/>
      <c r="F388" s="230" t="s">
        <v>740</v>
      </c>
      <c r="G388" s="43"/>
      <c r="H388" s="43"/>
      <c r="I388" s="231"/>
      <c r="J388" s="43"/>
      <c r="K388" s="43"/>
      <c r="L388" s="47"/>
      <c r="M388" s="232"/>
      <c r="N388" s="23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223</v>
      </c>
      <c r="AU388" s="20" t="s">
        <v>84</v>
      </c>
    </row>
    <row r="389" s="12" customFormat="1" ht="22.8" customHeight="1">
      <c r="A389" s="12"/>
      <c r="B389" s="200"/>
      <c r="C389" s="201"/>
      <c r="D389" s="202" t="s">
        <v>73</v>
      </c>
      <c r="E389" s="214" t="s">
        <v>741</v>
      </c>
      <c r="F389" s="214" t="s">
        <v>742</v>
      </c>
      <c r="G389" s="201"/>
      <c r="H389" s="201"/>
      <c r="I389" s="204"/>
      <c r="J389" s="215">
        <f>BK389</f>
        <v>0</v>
      </c>
      <c r="K389" s="201"/>
      <c r="L389" s="206"/>
      <c r="M389" s="207"/>
      <c r="N389" s="208"/>
      <c r="O389" s="208"/>
      <c r="P389" s="209">
        <f>SUM(P390:P391)</f>
        <v>0</v>
      </c>
      <c r="Q389" s="208"/>
      <c r="R389" s="209">
        <f>SUM(R390:R391)</f>
        <v>0</v>
      </c>
      <c r="S389" s="208"/>
      <c r="T389" s="210">
        <f>SUM(T390:T391)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1" t="s">
        <v>82</v>
      </c>
      <c r="AT389" s="212" t="s">
        <v>73</v>
      </c>
      <c r="AU389" s="212" t="s">
        <v>82</v>
      </c>
      <c r="AY389" s="211" t="s">
        <v>215</v>
      </c>
      <c r="BK389" s="213">
        <f>SUM(BK390:BK391)</f>
        <v>0</v>
      </c>
    </row>
    <row r="390" s="2" customFormat="1" ht="66.75" customHeight="1">
      <c r="A390" s="41"/>
      <c r="B390" s="42"/>
      <c r="C390" s="216" t="s">
        <v>695</v>
      </c>
      <c r="D390" s="216" t="s">
        <v>217</v>
      </c>
      <c r="E390" s="217" t="s">
        <v>744</v>
      </c>
      <c r="F390" s="218" t="s">
        <v>745</v>
      </c>
      <c r="G390" s="219" t="s">
        <v>258</v>
      </c>
      <c r="H390" s="220">
        <v>7.9660000000000002</v>
      </c>
      <c r="I390" s="221"/>
      <c r="J390" s="222">
        <f>ROUND(I390*H390,2)</f>
        <v>0</v>
      </c>
      <c r="K390" s="218" t="s">
        <v>220</v>
      </c>
      <c r="L390" s="47"/>
      <c r="M390" s="223" t="s">
        <v>21</v>
      </c>
      <c r="N390" s="224" t="s">
        <v>45</v>
      </c>
      <c r="O390" s="87"/>
      <c r="P390" s="225">
        <f>O390*H390</f>
        <v>0</v>
      </c>
      <c r="Q390" s="225">
        <v>0</v>
      </c>
      <c r="R390" s="225">
        <f>Q390*H390</f>
        <v>0</v>
      </c>
      <c r="S390" s="225">
        <v>0</v>
      </c>
      <c r="T390" s="226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7" t="s">
        <v>221</v>
      </c>
      <c r="AT390" s="227" t="s">
        <v>217</v>
      </c>
      <c r="AU390" s="227" t="s">
        <v>84</v>
      </c>
      <c r="AY390" s="20" t="s">
        <v>215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20" t="s">
        <v>82</v>
      </c>
      <c r="BK390" s="228">
        <f>ROUND(I390*H390,2)</f>
        <v>0</v>
      </c>
      <c r="BL390" s="20" t="s">
        <v>221</v>
      </c>
      <c r="BM390" s="227" t="s">
        <v>1458</v>
      </c>
    </row>
    <row r="391" s="2" customFormat="1">
      <c r="A391" s="41"/>
      <c r="B391" s="42"/>
      <c r="C391" s="43"/>
      <c r="D391" s="229" t="s">
        <v>223</v>
      </c>
      <c r="E391" s="43"/>
      <c r="F391" s="230" t="s">
        <v>747</v>
      </c>
      <c r="G391" s="43"/>
      <c r="H391" s="43"/>
      <c r="I391" s="231"/>
      <c r="J391" s="43"/>
      <c r="K391" s="43"/>
      <c r="L391" s="47"/>
      <c r="M391" s="232"/>
      <c r="N391" s="233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223</v>
      </c>
      <c r="AU391" s="20" t="s">
        <v>84</v>
      </c>
    </row>
    <row r="392" s="12" customFormat="1" ht="25.92" customHeight="1">
      <c r="A392" s="12"/>
      <c r="B392" s="200"/>
      <c r="C392" s="201"/>
      <c r="D392" s="202" t="s">
        <v>73</v>
      </c>
      <c r="E392" s="203" t="s">
        <v>748</v>
      </c>
      <c r="F392" s="203" t="s">
        <v>749</v>
      </c>
      <c r="G392" s="201"/>
      <c r="H392" s="201"/>
      <c r="I392" s="204"/>
      <c r="J392" s="205">
        <f>BK392</f>
        <v>0</v>
      </c>
      <c r="K392" s="201"/>
      <c r="L392" s="206"/>
      <c r="M392" s="207"/>
      <c r="N392" s="208"/>
      <c r="O392" s="208"/>
      <c r="P392" s="209">
        <f>P393+P500+P524+P530</f>
        <v>0</v>
      </c>
      <c r="Q392" s="208"/>
      <c r="R392" s="209">
        <f>R393+R500+R524+R530</f>
        <v>1.9215817199999998</v>
      </c>
      <c r="S392" s="208"/>
      <c r="T392" s="210">
        <f>T393+T500+T524+T530</f>
        <v>1.3823903200000001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1" t="s">
        <v>84</v>
      </c>
      <c r="AT392" s="212" t="s">
        <v>73</v>
      </c>
      <c r="AU392" s="212" t="s">
        <v>74</v>
      </c>
      <c r="AY392" s="211" t="s">
        <v>215</v>
      </c>
      <c r="BK392" s="213">
        <f>BK393+BK500+BK524+BK530</f>
        <v>0</v>
      </c>
    </row>
    <row r="393" s="12" customFormat="1" ht="22.8" customHeight="1">
      <c r="A393" s="12"/>
      <c r="B393" s="200"/>
      <c r="C393" s="201"/>
      <c r="D393" s="202" t="s">
        <v>73</v>
      </c>
      <c r="E393" s="214" t="s">
        <v>750</v>
      </c>
      <c r="F393" s="214" t="s">
        <v>751</v>
      </c>
      <c r="G393" s="201"/>
      <c r="H393" s="201"/>
      <c r="I393" s="204"/>
      <c r="J393" s="215">
        <f>BK393</f>
        <v>0</v>
      </c>
      <c r="K393" s="201"/>
      <c r="L393" s="206"/>
      <c r="M393" s="207"/>
      <c r="N393" s="208"/>
      <c r="O393" s="208"/>
      <c r="P393" s="209">
        <f>SUM(P394:P499)</f>
        <v>0</v>
      </c>
      <c r="Q393" s="208"/>
      <c r="R393" s="209">
        <f>SUM(R394:R499)</f>
        <v>1.3699595199999999</v>
      </c>
      <c r="S393" s="208"/>
      <c r="T393" s="210">
        <f>SUM(T394:T499)</f>
        <v>0.94757831999999997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1" t="s">
        <v>84</v>
      </c>
      <c r="AT393" s="212" t="s">
        <v>73</v>
      </c>
      <c r="AU393" s="212" t="s">
        <v>82</v>
      </c>
      <c r="AY393" s="211" t="s">
        <v>215</v>
      </c>
      <c r="BK393" s="213">
        <f>SUM(BK394:BK499)</f>
        <v>0</v>
      </c>
    </row>
    <row r="394" s="2" customFormat="1" ht="37.8" customHeight="1">
      <c r="A394" s="41"/>
      <c r="B394" s="42"/>
      <c r="C394" s="216" t="s">
        <v>700</v>
      </c>
      <c r="D394" s="216" t="s">
        <v>217</v>
      </c>
      <c r="E394" s="217" t="s">
        <v>753</v>
      </c>
      <c r="F394" s="218" t="s">
        <v>754</v>
      </c>
      <c r="G394" s="219" t="s">
        <v>108</v>
      </c>
      <c r="H394" s="220">
        <v>43.182000000000002</v>
      </c>
      <c r="I394" s="221"/>
      <c r="J394" s="222">
        <f>ROUND(I394*H394,2)</f>
        <v>0</v>
      </c>
      <c r="K394" s="218" t="s">
        <v>220</v>
      </c>
      <c r="L394" s="47"/>
      <c r="M394" s="223" t="s">
        <v>21</v>
      </c>
      <c r="N394" s="224" t="s">
        <v>45</v>
      </c>
      <c r="O394" s="87"/>
      <c r="P394" s="225">
        <f>O394*H394</f>
        <v>0</v>
      </c>
      <c r="Q394" s="225">
        <v>0</v>
      </c>
      <c r="R394" s="225">
        <f>Q394*H394</f>
        <v>0</v>
      </c>
      <c r="S394" s="225">
        <v>0.002</v>
      </c>
      <c r="T394" s="226">
        <f>S394*H394</f>
        <v>0.08636400000000001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7" t="s">
        <v>318</v>
      </c>
      <c r="AT394" s="227" t="s">
        <v>217</v>
      </c>
      <c r="AU394" s="227" t="s">
        <v>84</v>
      </c>
      <c r="AY394" s="20" t="s">
        <v>215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20" t="s">
        <v>82</v>
      </c>
      <c r="BK394" s="228">
        <f>ROUND(I394*H394,2)</f>
        <v>0</v>
      </c>
      <c r="BL394" s="20" t="s">
        <v>318</v>
      </c>
      <c r="BM394" s="227" t="s">
        <v>1459</v>
      </c>
    </row>
    <row r="395" s="2" customFormat="1">
      <c r="A395" s="41"/>
      <c r="B395" s="42"/>
      <c r="C395" s="43"/>
      <c r="D395" s="229" t="s">
        <v>223</v>
      </c>
      <c r="E395" s="43"/>
      <c r="F395" s="230" t="s">
        <v>756</v>
      </c>
      <c r="G395" s="43"/>
      <c r="H395" s="43"/>
      <c r="I395" s="231"/>
      <c r="J395" s="43"/>
      <c r="K395" s="43"/>
      <c r="L395" s="47"/>
      <c r="M395" s="232"/>
      <c r="N395" s="233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223</v>
      </c>
      <c r="AU395" s="20" t="s">
        <v>84</v>
      </c>
    </row>
    <row r="396" s="13" customFormat="1">
      <c r="A396" s="13"/>
      <c r="B396" s="234"/>
      <c r="C396" s="235"/>
      <c r="D396" s="236" t="s">
        <v>173</v>
      </c>
      <c r="E396" s="237" t="s">
        <v>21</v>
      </c>
      <c r="F396" s="238" t="s">
        <v>1460</v>
      </c>
      <c r="G396" s="235"/>
      <c r="H396" s="239">
        <v>43.182000000000002</v>
      </c>
      <c r="I396" s="240"/>
      <c r="J396" s="235"/>
      <c r="K396" s="235"/>
      <c r="L396" s="241"/>
      <c r="M396" s="242"/>
      <c r="N396" s="243"/>
      <c r="O396" s="243"/>
      <c r="P396" s="243"/>
      <c r="Q396" s="243"/>
      <c r="R396" s="243"/>
      <c r="S396" s="243"/>
      <c r="T396" s="24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5" t="s">
        <v>173</v>
      </c>
      <c r="AU396" s="245" t="s">
        <v>84</v>
      </c>
      <c r="AV396" s="13" t="s">
        <v>84</v>
      </c>
      <c r="AW396" s="13" t="s">
        <v>35</v>
      </c>
      <c r="AX396" s="13" t="s">
        <v>82</v>
      </c>
      <c r="AY396" s="245" t="s">
        <v>215</v>
      </c>
    </row>
    <row r="397" s="2" customFormat="1" ht="37.8" customHeight="1">
      <c r="A397" s="41"/>
      <c r="B397" s="42"/>
      <c r="C397" s="216" t="s">
        <v>706</v>
      </c>
      <c r="D397" s="216" t="s">
        <v>217</v>
      </c>
      <c r="E397" s="217" t="s">
        <v>758</v>
      </c>
      <c r="F397" s="218" t="s">
        <v>759</v>
      </c>
      <c r="G397" s="219" t="s">
        <v>108</v>
      </c>
      <c r="H397" s="220">
        <v>43.292000000000002</v>
      </c>
      <c r="I397" s="221"/>
      <c r="J397" s="222">
        <f>ROUND(I397*H397,2)</f>
        <v>0</v>
      </c>
      <c r="K397" s="218" t="s">
        <v>220</v>
      </c>
      <c r="L397" s="47"/>
      <c r="M397" s="223" t="s">
        <v>21</v>
      </c>
      <c r="N397" s="224" t="s">
        <v>45</v>
      </c>
      <c r="O397" s="87"/>
      <c r="P397" s="225">
        <f>O397*H397</f>
        <v>0</v>
      </c>
      <c r="Q397" s="225">
        <v>0</v>
      </c>
      <c r="R397" s="225">
        <f>Q397*H397</f>
        <v>0</v>
      </c>
      <c r="S397" s="225">
        <v>0</v>
      </c>
      <c r="T397" s="226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7" t="s">
        <v>318</v>
      </c>
      <c r="AT397" s="227" t="s">
        <v>217</v>
      </c>
      <c r="AU397" s="227" t="s">
        <v>84</v>
      </c>
      <c r="AY397" s="20" t="s">
        <v>215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20" t="s">
        <v>82</v>
      </c>
      <c r="BK397" s="228">
        <f>ROUND(I397*H397,2)</f>
        <v>0</v>
      </c>
      <c r="BL397" s="20" t="s">
        <v>318</v>
      </c>
      <c r="BM397" s="227" t="s">
        <v>760</v>
      </c>
    </row>
    <row r="398" s="2" customFormat="1">
      <c r="A398" s="41"/>
      <c r="B398" s="42"/>
      <c r="C398" s="43"/>
      <c r="D398" s="229" t="s">
        <v>223</v>
      </c>
      <c r="E398" s="43"/>
      <c r="F398" s="230" t="s">
        <v>761</v>
      </c>
      <c r="G398" s="43"/>
      <c r="H398" s="43"/>
      <c r="I398" s="231"/>
      <c r="J398" s="43"/>
      <c r="K398" s="43"/>
      <c r="L398" s="47"/>
      <c r="M398" s="232"/>
      <c r="N398" s="233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223</v>
      </c>
      <c r="AU398" s="20" t="s">
        <v>84</v>
      </c>
    </row>
    <row r="399" s="13" customFormat="1">
      <c r="A399" s="13"/>
      <c r="B399" s="234"/>
      <c r="C399" s="235"/>
      <c r="D399" s="236" t="s">
        <v>173</v>
      </c>
      <c r="E399" s="237" t="s">
        <v>21</v>
      </c>
      <c r="F399" s="238" t="s">
        <v>1461</v>
      </c>
      <c r="G399" s="235"/>
      <c r="H399" s="239">
        <v>43.292000000000002</v>
      </c>
      <c r="I399" s="240"/>
      <c r="J399" s="235"/>
      <c r="K399" s="235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173</v>
      </c>
      <c r="AU399" s="245" t="s">
        <v>84</v>
      </c>
      <c r="AV399" s="13" t="s">
        <v>84</v>
      </c>
      <c r="AW399" s="13" t="s">
        <v>35</v>
      </c>
      <c r="AX399" s="13" t="s">
        <v>82</v>
      </c>
      <c r="AY399" s="245" t="s">
        <v>215</v>
      </c>
    </row>
    <row r="400" s="2" customFormat="1" ht="16.5" customHeight="1">
      <c r="A400" s="41"/>
      <c r="B400" s="42"/>
      <c r="C400" s="278" t="s">
        <v>712</v>
      </c>
      <c r="D400" s="278" t="s">
        <v>278</v>
      </c>
      <c r="E400" s="279" t="s">
        <v>764</v>
      </c>
      <c r="F400" s="280" t="s">
        <v>765</v>
      </c>
      <c r="G400" s="281" t="s">
        <v>258</v>
      </c>
      <c r="H400" s="282">
        <v>0.014999999999999999</v>
      </c>
      <c r="I400" s="283"/>
      <c r="J400" s="284">
        <f>ROUND(I400*H400,2)</f>
        <v>0</v>
      </c>
      <c r="K400" s="280" t="s">
        <v>220</v>
      </c>
      <c r="L400" s="285"/>
      <c r="M400" s="286" t="s">
        <v>21</v>
      </c>
      <c r="N400" s="287" t="s">
        <v>45</v>
      </c>
      <c r="O400" s="87"/>
      <c r="P400" s="225">
        <f>O400*H400</f>
        <v>0</v>
      </c>
      <c r="Q400" s="225">
        <v>1</v>
      </c>
      <c r="R400" s="225">
        <f>Q400*H400</f>
        <v>0.014999999999999999</v>
      </c>
      <c r="S400" s="225">
        <v>0</v>
      </c>
      <c r="T400" s="226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7" t="s">
        <v>420</v>
      </c>
      <c r="AT400" s="227" t="s">
        <v>278</v>
      </c>
      <c r="AU400" s="227" t="s">
        <v>84</v>
      </c>
      <c r="AY400" s="20" t="s">
        <v>215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20" t="s">
        <v>82</v>
      </c>
      <c r="BK400" s="228">
        <f>ROUND(I400*H400,2)</f>
        <v>0</v>
      </c>
      <c r="BL400" s="20" t="s">
        <v>318</v>
      </c>
      <c r="BM400" s="227" t="s">
        <v>766</v>
      </c>
    </row>
    <row r="401" s="13" customFormat="1">
      <c r="A401" s="13"/>
      <c r="B401" s="234"/>
      <c r="C401" s="235"/>
      <c r="D401" s="236" t="s">
        <v>173</v>
      </c>
      <c r="E401" s="237" t="s">
        <v>21</v>
      </c>
      <c r="F401" s="238" t="s">
        <v>1462</v>
      </c>
      <c r="G401" s="235"/>
      <c r="H401" s="239">
        <v>0.014999999999999999</v>
      </c>
      <c r="I401" s="240"/>
      <c r="J401" s="235"/>
      <c r="K401" s="235"/>
      <c r="L401" s="241"/>
      <c r="M401" s="242"/>
      <c r="N401" s="243"/>
      <c r="O401" s="243"/>
      <c r="P401" s="243"/>
      <c r="Q401" s="243"/>
      <c r="R401" s="243"/>
      <c r="S401" s="243"/>
      <c r="T401" s="24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5" t="s">
        <v>173</v>
      </c>
      <c r="AU401" s="245" t="s">
        <v>84</v>
      </c>
      <c r="AV401" s="13" t="s">
        <v>84</v>
      </c>
      <c r="AW401" s="13" t="s">
        <v>35</v>
      </c>
      <c r="AX401" s="13" t="s">
        <v>82</v>
      </c>
      <c r="AY401" s="245" t="s">
        <v>215</v>
      </c>
    </row>
    <row r="402" s="2" customFormat="1" ht="33" customHeight="1">
      <c r="A402" s="41"/>
      <c r="B402" s="42"/>
      <c r="C402" s="216" t="s">
        <v>718</v>
      </c>
      <c r="D402" s="216" t="s">
        <v>217</v>
      </c>
      <c r="E402" s="217" t="s">
        <v>769</v>
      </c>
      <c r="F402" s="218" t="s">
        <v>770</v>
      </c>
      <c r="G402" s="219" t="s">
        <v>108</v>
      </c>
      <c r="H402" s="220">
        <v>43.021999999999998</v>
      </c>
      <c r="I402" s="221"/>
      <c r="J402" s="222">
        <f>ROUND(I402*H402,2)</f>
        <v>0</v>
      </c>
      <c r="K402" s="218" t="s">
        <v>220</v>
      </c>
      <c r="L402" s="47"/>
      <c r="M402" s="223" t="s">
        <v>21</v>
      </c>
      <c r="N402" s="224" t="s">
        <v>45</v>
      </c>
      <c r="O402" s="87"/>
      <c r="P402" s="225">
        <f>O402*H402</f>
        <v>0</v>
      </c>
      <c r="Q402" s="225">
        <v>0</v>
      </c>
      <c r="R402" s="225">
        <f>Q402*H402</f>
        <v>0</v>
      </c>
      <c r="S402" s="225">
        <v>0</v>
      </c>
      <c r="T402" s="226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7" t="s">
        <v>318</v>
      </c>
      <c r="AT402" s="227" t="s">
        <v>217</v>
      </c>
      <c r="AU402" s="227" t="s">
        <v>84</v>
      </c>
      <c r="AY402" s="20" t="s">
        <v>215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20" t="s">
        <v>82</v>
      </c>
      <c r="BK402" s="228">
        <f>ROUND(I402*H402,2)</f>
        <v>0</v>
      </c>
      <c r="BL402" s="20" t="s">
        <v>318</v>
      </c>
      <c r="BM402" s="227" t="s">
        <v>771</v>
      </c>
    </row>
    <row r="403" s="2" customFormat="1">
      <c r="A403" s="41"/>
      <c r="B403" s="42"/>
      <c r="C403" s="43"/>
      <c r="D403" s="229" t="s">
        <v>223</v>
      </c>
      <c r="E403" s="43"/>
      <c r="F403" s="230" t="s">
        <v>772</v>
      </c>
      <c r="G403" s="43"/>
      <c r="H403" s="43"/>
      <c r="I403" s="231"/>
      <c r="J403" s="43"/>
      <c r="K403" s="43"/>
      <c r="L403" s="47"/>
      <c r="M403" s="232"/>
      <c r="N403" s="233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223</v>
      </c>
      <c r="AU403" s="20" t="s">
        <v>84</v>
      </c>
    </row>
    <row r="404" s="13" customFormat="1">
      <c r="A404" s="13"/>
      <c r="B404" s="234"/>
      <c r="C404" s="235"/>
      <c r="D404" s="236" t="s">
        <v>173</v>
      </c>
      <c r="E404" s="237" t="s">
        <v>21</v>
      </c>
      <c r="F404" s="238" t="s">
        <v>1463</v>
      </c>
      <c r="G404" s="235"/>
      <c r="H404" s="239">
        <v>43.021999999999998</v>
      </c>
      <c r="I404" s="240"/>
      <c r="J404" s="235"/>
      <c r="K404" s="235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173</v>
      </c>
      <c r="AU404" s="245" t="s">
        <v>84</v>
      </c>
      <c r="AV404" s="13" t="s">
        <v>84</v>
      </c>
      <c r="AW404" s="13" t="s">
        <v>35</v>
      </c>
      <c r="AX404" s="13" t="s">
        <v>74</v>
      </c>
      <c r="AY404" s="245" t="s">
        <v>215</v>
      </c>
    </row>
    <row r="405" s="14" customFormat="1">
      <c r="A405" s="14"/>
      <c r="B405" s="246"/>
      <c r="C405" s="247"/>
      <c r="D405" s="236" t="s">
        <v>173</v>
      </c>
      <c r="E405" s="248" t="s">
        <v>1354</v>
      </c>
      <c r="F405" s="249" t="s">
        <v>226</v>
      </c>
      <c r="G405" s="247"/>
      <c r="H405" s="250">
        <v>43.021999999999998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6" t="s">
        <v>173</v>
      </c>
      <c r="AU405" s="256" t="s">
        <v>84</v>
      </c>
      <c r="AV405" s="14" t="s">
        <v>120</v>
      </c>
      <c r="AW405" s="14" t="s">
        <v>35</v>
      </c>
      <c r="AX405" s="14" t="s">
        <v>74</v>
      </c>
      <c r="AY405" s="256" t="s">
        <v>215</v>
      </c>
    </row>
    <row r="406" s="15" customFormat="1">
      <c r="A406" s="15"/>
      <c r="B406" s="257"/>
      <c r="C406" s="258"/>
      <c r="D406" s="236" t="s">
        <v>173</v>
      </c>
      <c r="E406" s="259" t="s">
        <v>21</v>
      </c>
      <c r="F406" s="260" t="s">
        <v>227</v>
      </c>
      <c r="G406" s="258"/>
      <c r="H406" s="261">
        <v>43.021999999999998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7" t="s">
        <v>173</v>
      </c>
      <c r="AU406" s="267" t="s">
        <v>84</v>
      </c>
      <c r="AV406" s="15" t="s">
        <v>221</v>
      </c>
      <c r="AW406" s="15" t="s">
        <v>35</v>
      </c>
      <c r="AX406" s="15" t="s">
        <v>82</v>
      </c>
      <c r="AY406" s="267" t="s">
        <v>215</v>
      </c>
    </row>
    <row r="407" s="2" customFormat="1" ht="49.05" customHeight="1">
      <c r="A407" s="41"/>
      <c r="B407" s="42"/>
      <c r="C407" s="278" t="s">
        <v>724</v>
      </c>
      <c r="D407" s="278" t="s">
        <v>278</v>
      </c>
      <c r="E407" s="279" t="s">
        <v>775</v>
      </c>
      <c r="F407" s="280" t="s">
        <v>776</v>
      </c>
      <c r="G407" s="281" t="s">
        <v>108</v>
      </c>
      <c r="H407" s="282">
        <v>49.475000000000001</v>
      </c>
      <c r="I407" s="283"/>
      <c r="J407" s="284">
        <f>ROUND(I407*H407,2)</f>
        <v>0</v>
      </c>
      <c r="K407" s="280" t="s">
        <v>220</v>
      </c>
      <c r="L407" s="285"/>
      <c r="M407" s="286" t="s">
        <v>21</v>
      </c>
      <c r="N407" s="287" t="s">
        <v>45</v>
      </c>
      <c r="O407" s="87"/>
      <c r="P407" s="225">
        <f>O407*H407</f>
        <v>0</v>
      </c>
      <c r="Q407" s="225">
        <v>0.0040000000000000001</v>
      </c>
      <c r="R407" s="225">
        <f>Q407*H407</f>
        <v>0.19790000000000002</v>
      </c>
      <c r="S407" s="225">
        <v>0</v>
      </c>
      <c r="T407" s="226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7" t="s">
        <v>420</v>
      </c>
      <c r="AT407" s="227" t="s">
        <v>278</v>
      </c>
      <c r="AU407" s="227" t="s">
        <v>84</v>
      </c>
      <c r="AY407" s="20" t="s">
        <v>215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20" t="s">
        <v>82</v>
      </c>
      <c r="BK407" s="228">
        <f>ROUND(I407*H407,2)</f>
        <v>0</v>
      </c>
      <c r="BL407" s="20" t="s">
        <v>318</v>
      </c>
      <c r="BM407" s="227" t="s">
        <v>777</v>
      </c>
    </row>
    <row r="408" s="13" customFormat="1">
      <c r="A408" s="13"/>
      <c r="B408" s="234"/>
      <c r="C408" s="235"/>
      <c r="D408" s="236" t="s">
        <v>173</v>
      </c>
      <c r="E408" s="237" t="s">
        <v>21</v>
      </c>
      <c r="F408" s="238" t="s">
        <v>1464</v>
      </c>
      <c r="G408" s="235"/>
      <c r="H408" s="239">
        <v>49.475000000000001</v>
      </c>
      <c r="I408" s="240"/>
      <c r="J408" s="235"/>
      <c r="K408" s="235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173</v>
      </c>
      <c r="AU408" s="245" t="s">
        <v>84</v>
      </c>
      <c r="AV408" s="13" t="s">
        <v>84</v>
      </c>
      <c r="AW408" s="13" t="s">
        <v>35</v>
      </c>
      <c r="AX408" s="13" t="s">
        <v>82</v>
      </c>
      <c r="AY408" s="245" t="s">
        <v>215</v>
      </c>
    </row>
    <row r="409" s="2" customFormat="1" ht="24.15" customHeight="1">
      <c r="A409" s="41"/>
      <c r="B409" s="42"/>
      <c r="C409" s="216" t="s">
        <v>730</v>
      </c>
      <c r="D409" s="216" t="s">
        <v>217</v>
      </c>
      <c r="E409" s="217" t="s">
        <v>780</v>
      </c>
      <c r="F409" s="218" t="s">
        <v>781</v>
      </c>
      <c r="G409" s="219" t="s">
        <v>108</v>
      </c>
      <c r="H409" s="220">
        <v>43.182000000000002</v>
      </c>
      <c r="I409" s="221"/>
      <c r="J409" s="222">
        <f>ROUND(I409*H409,2)</f>
        <v>0</v>
      </c>
      <c r="K409" s="218" t="s">
        <v>220</v>
      </c>
      <c r="L409" s="47"/>
      <c r="M409" s="223" t="s">
        <v>21</v>
      </c>
      <c r="N409" s="224" t="s">
        <v>45</v>
      </c>
      <c r="O409" s="87"/>
      <c r="P409" s="225">
        <f>O409*H409</f>
        <v>0</v>
      </c>
      <c r="Q409" s="225">
        <v>0</v>
      </c>
      <c r="R409" s="225">
        <f>Q409*H409</f>
        <v>0</v>
      </c>
      <c r="S409" s="225">
        <v>0.00066</v>
      </c>
      <c r="T409" s="226">
        <f>S409*H409</f>
        <v>0.02850012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7" t="s">
        <v>318</v>
      </c>
      <c r="AT409" s="227" t="s">
        <v>217</v>
      </c>
      <c r="AU409" s="227" t="s">
        <v>84</v>
      </c>
      <c r="AY409" s="20" t="s">
        <v>215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20" t="s">
        <v>82</v>
      </c>
      <c r="BK409" s="228">
        <f>ROUND(I409*H409,2)</f>
        <v>0</v>
      </c>
      <c r="BL409" s="20" t="s">
        <v>318</v>
      </c>
      <c r="BM409" s="227" t="s">
        <v>782</v>
      </c>
    </row>
    <row r="410" s="2" customFormat="1">
      <c r="A410" s="41"/>
      <c r="B410" s="42"/>
      <c r="C410" s="43"/>
      <c r="D410" s="229" t="s">
        <v>223</v>
      </c>
      <c r="E410" s="43"/>
      <c r="F410" s="230" t="s">
        <v>783</v>
      </c>
      <c r="G410" s="43"/>
      <c r="H410" s="43"/>
      <c r="I410" s="231"/>
      <c r="J410" s="43"/>
      <c r="K410" s="43"/>
      <c r="L410" s="47"/>
      <c r="M410" s="232"/>
      <c r="N410" s="233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223</v>
      </c>
      <c r="AU410" s="20" t="s">
        <v>84</v>
      </c>
    </row>
    <row r="411" s="16" customFormat="1">
      <c r="A411" s="16"/>
      <c r="B411" s="268"/>
      <c r="C411" s="269"/>
      <c r="D411" s="236" t="s">
        <v>173</v>
      </c>
      <c r="E411" s="270" t="s">
        <v>21</v>
      </c>
      <c r="F411" s="271" t="s">
        <v>784</v>
      </c>
      <c r="G411" s="269"/>
      <c r="H411" s="270" t="s">
        <v>21</v>
      </c>
      <c r="I411" s="272"/>
      <c r="J411" s="269"/>
      <c r="K411" s="269"/>
      <c r="L411" s="273"/>
      <c r="M411" s="274"/>
      <c r="N411" s="275"/>
      <c r="O411" s="275"/>
      <c r="P411" s="275"/>
      <c r="Q411" s="275"/>
      <c r="R411" s="275"/>
      <c r="S411" s="275"/>
      <c r="T411" s="27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77" t="s">
        <v>173</v>
      </c>
      <c r="AU411" s="277" t="s">
        <v>84</v>
      </c>
      <c r="AV411" s="16" t="s">
        <v>82</v>
      </c>
      <c r="AW411" s="16" t="s">
        <v>35</v>
      </c>
      <c r="AX411" s="16" t="s">
        <v>74</v>
      </c>
      <c r="AY411" s="277" t="s">
        <v>215</v>
      </c>
    </row>
    <row r="412" s="13" customFormat="1">
      <c r="A412" s="13"/>
      <c r="B412" s="234"/>
      <c r="C412" s="235"/>
      <c r="D412" s="236" t="s">
        <v>173</v>
      </c>
      <c r="E412" s="237" t="s">
        <v>21</v>
      </c>
      <c r="F412" s="238" t="s">
        <v>1460</v>
      </c>
      <c r="G412" s="235"/>
      <c r="H412" s="239">
        <v>43.182000000000002</v>
      </c>
      <c r="I412" s="240"/>
      <c r="J412" s="235"/>
      <c r="K412" s="235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173</v>
      </c>
      <c r="AU412" s="245" t="s">
        <v>84</v>
      </c>
      <c r="AV412" s="13" t="s">
        <v>84</v>
      </c>
      <c r="AW412" s="13" t="s">
        <v>35</v>
      </c>
      <c r="AX412" s="13" t="s">
        <v>82</v>
      </c>
      <c r="AY412" s="245" t="s">
        <v>215</v>
      </c>
    </row>
    <row r="413" s="2" customFormat="1" ht="33" customHeight="1">
      <c r="A413" s="41"/>
      <c r="B413" s="42"/>
      <c r="C413" s="216" t="s">
        <v>736</v>
      </c>
      <c r="D413" s="216" t="s">
        <v>217</v>
      </c>
      <c r="E413" s="217" t="s">
        <v>786</v>
      </c>
      <c r="F413" s="218" t="s">
        <v>787</v>
      </c>
      <c r="G413" s="219" t="s">
        <v>108</v>
      </c>
      <c r="H413" s="220">
        <v>86.364000000000004</v>
      </c>
      <c r="I413" s="221"/>
      <c r="J413" s="222">
        <f>ROUND(I413*H413,2)</f>
        <v>0</v>
      </c>
      <c r="K413" s="218" t="s">
        <v>220</v>
      </c>
      <c r="L413" s="47"/>
      <c r="M413" s="223" t="s">
        <v>21</v>
      </c>
      <c r="N413" s="224" t="s">
        <v>45</v>
      </c>
      <c r="O413" s="87"/>
      <c r="P413" s="225">
        <f>O413*H413</f>
        <v>0</v>
      </c>
      <c r="Q413" s="225">
        <v>0</v>
      </c>
      <c r="R413" s="225">
        <f>Q413*H413</f>
        <v>0</v>
      </c>
      <c r="S413" s="225">
        <v>0.0054999999999999997</v>
      </c>
      <c r="T413" s="226">
        <f>S413*H413</f>
        <v>0.47500199999999998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7" t="s">
        <v>318</v>
      </c>
      <c r="AT413" s="227" t="s">
        <v>217</v>
      </c>
      <c r="AU413" s="227" t="s">
        <v>84</v>
      </c>
      <c r="AY413" s="20" t="s">
        <v>215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20" t="s">
        <v>82</v>
      </c>
      <c r="BK413" s="228">
        <f>ROUND(I413*H413,2)</f>
        <v>0</v>
      </c>
      <c r="BL413" s="20" t="s">
        <v>318</v>
      </c>
      <c r="BM413" s="227" t="s">
        <v>1465</v>
      </c>
    </row>
    <row r="414" s="2" customFormat="1">
      <c r="A414" s="41"/>
      <c r="B414" s="42"/>
      <c r="C414" s="43"/>
      <c r="D414" s="229" t="s">
        <v>223</v>
      </c>
      <c r="E414" s="43"/>
      <c r="F414" s="230" t="s">
        <v>789</v>
      </c>
      <c r="G414" s="43"/>
      <c r="H414" s="43"/>
      <c r="I414" s="231"/>
      <c r="J414" s="43"/>
      <c r="K414" s="43"/>
      <c r="L414" s="47"/>
      <c r="M414" s="232"/>
      <c r="N414" s="233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223</v>
      </c>
      <c r="AU414" s="20" t="s">
        <v>84</v>
      </c>
    </row>
    <row r="415" s="13" customFormat="1">
      <c r="A415" s="13"/>
      <c r="B415" s="234"/>
      <c r="C415" s="235"/>
      <c r="D415" s="236" t="s">
        <v>173</v>
      </c>
      <c r="E415" s="237" t="s">
        <v>21</v>
      </c>
      <c r="F415" s="238" t="s">
        <v>1460</v>
      </c>
      <c r="G415" s="235"/>
      <c r="H415" s="239">
        <v>43.182000000000002</v>
      </c>
      <c r="I415" s="240"/>
      <c r="J415" s="235"/>
      <c r="K415" s="235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173</v>
      </c>
      <c r="AU415" s="245" t="s">
        <v>84</v>
      </c>
      <c r="AV415" s="13" t="s">
        <v>84</v>
      </c>
      <c r="AW415" s="13" t="s">
        <v>35</v>
      </c>
      <c r="AX415" s="13" t="s">
        <v>74</v>
      </c>
      <c r="AY415" s="245" t="s">
        <v>215</v>
      </c>
    </row>
    <row r="416" s="16" customFormat="1">
      <c r="A416" s="16"/>
      <c r="B416" s="268"/>
      <c r="C416" s="269"/>
      <c r="D416" s="236" t="s">
        <v>173</v>
      </c>
      <c r="E416" s="270" t="s">
        <v>21</v>
      </c>
      <c r="F416" s="271" t="s">
        <v>1466</v>
      </c>
      <c r="G416" s="269"/>
      <c r="H416" s="270" t="s">
        <v>21</v>
      </c>
      <c r="I416" s="272"/>
      <c r="J416" s="269"/>
      <c r="K416" s="269"/>
      <c r="L416" s="273"/>
      <c r="M416" s="274"/>
      <c r="N416" s="275"/>
      <c r="O416" s="275"/>
      <c r="P416" s="275"/>
      <c r="Q416" s="275"/>
      <c r="R416" s="275"/>
      <c r="S416" s="275"/>
      <c r="T416" s="27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77" t="s">
        <v>173</v>
      </c>
      <c r="AU416" s="277" t="s">
        <v>84</v>
      </c>
      <c r="AV416" s="16" t="s">
        <v>82</v>
      </c>
      <c r="AW416" s="16" t="s">
        <v>35</v>
      </c>
      <c r="AX416" s="16" t="s">
        <v>74</v>
      </c>
      <c r="AY416" s="277" t="s">
        <v>215</v>
      </c>
    </row>
    <row r="417" s="13" customFormat="1">
      <c r="A417" s="13"/>
      <c r="B417" s="234"/>
      <c r="C417" s="235"/>
      <c r="D417" s="236" t="s">
        <v>173</v>
      </c>
      <c r="E417" s="237" t="s">
        <v>21</v>
      </c>
      <c r="F417" s="238" t="s">
        <v>1467</v>
      </c>
      <c r="G417" s="235"/>
      <c r="H417" s="239">
        <v>43.182000000000002</v>
      </c>
      <c r="I417" s="240"/>
      <c r="J417" s="235"/>
      <c r="K417" s="235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173</v>
      </c>
      <c r="AU417" s="245" t="s">
        <v>84</v>
      </c>
      <c r="AV417" s="13" t="s">
        <v>84</v>
      </c>
      <c r="AW417" s="13" t="s">
        <v>35</v>
      </c>
      <c r="AX417" s="13" t="s">
        <v>74</v>
      </c>
      <c r="AY417" s="245" t="s">
        <v>215</v>
      </c>
    </row>
    <row r="418" s="15" customFormat="1">
      <c r="A418" s="15"/>
      <c r="B418" s="257"/>
      <c r="C418" s="258"/>
      <c r="D418" s="236" t="s">
        <v>173</v>
      </c>
      <c r="E418" s="259" t="s">
        <v>21</v>
      </c>
      <c r="F418" s="260" t="s">
        <v>227</v>
      </c>
      <c r="G418" s="258"/>
      <c r="H418" s="261">
        <v>86.364000000000004</v>
      </c>
      <c r="I418" s="262"/>
      <c r="J418" s="258"/>
      <c r="K418" s="258"/>
      <c r="L418" s="263"/>
      <c r="M418" s="264"/>
      <c r="N418" s="265"/>
      <c r="O418" s="265"/>
      <c r="P418" s="265"/>
      <c r="Q418" s="265"/>
      <c r="R418" s="265"/>
      <c r="S418" s="265"/>
      <c r="T418" s="26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7" t="s">
        <v>173</v>
      </c>
      <c r="AU418" s="267" t="s">
        <v>84</v>
      </c>
      <c r="AV418" s="15" t="s">
        <v>221</v>
      </c>
      <c r="AW418" s="15" t="s">
        <v>35</v>
      </c>
      <c r="AX418" s="15" t="s">
        <v>82</v>
      </c>
      <c r="AY418" s="267" t="s">
        <v>215</v>
      </c>
    </row>
    <row r="419" s="2" customFormat="1" ht="24.15" customHeight="1">
      <c r="A419" s="41"/>
      <c r="B419" s="42"/>
      <c r="C419" s="216" t="s">
        <v>743</v>
      </c>
      <c r="D419" s="216" t="s">
        <v>217</v>
      </c>
      <c r="E419" s="217" t="s">
        <v>793</v>
      </c>
      <c r="F419" s="218" t="s">
        <v>794</v>
      </c>
      <c r="G419" s="219" t="s">
        <v>108</v>
      </c>
      <c r="H419" s="220">
        <v>129.606</v>
      </c>
      <c r="I419" s="221"/>
      <c r="J419" s="222">
        <f>ROUND(I419*H419,2)</f>
        <v>0</v>
      </c>
      <c r="K419" s="218" t="s">
        <v>220</v>
      </c>
      <c r="L419" s="47"/>
      <c r="M419" s="223" t="s">
        <v>21</v>
      </c>
      <c r="N419" s="224" t="s">
        <v>45</v>
      </c>
      <c r="O419" s="87"/>
      <c r="P419" s="225">
        <f>O419*H419</f>
        <v>0</v>
      </c>
      <c r="Q419" s="225">
        <v>0.00088000000000000003</v>
      </c>
      <c r="R419" s="225">
        <f>Q419*H419</f>
        <v>0.11405327999999999</v>
      </c>
      <c r="S419" s="225">
        <v>0</v>
      </c>
      <c r="T419" s="226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7" t="s">
        <v>318</v>
      </c>
      <c r="AT419" s="227" t="s">
        <v>217</v>
      </c>
      <c r="AU419" s="227" t="s">
        <v>84</v>
      </c>
      <c r="AY419" s="20" t="s">
        <v>215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20" t="s">
        <v>82</v>
      </c>
      <c r="BK419" s="228">
        <f>ROUND(I419*H419,2)</f>
        <v>0</v>
      </c>
      <c r="BL419" s="20" t="s">
        <v>318</v>
      </c>
      <c r="BM419" s="227" t="s">
        <v>795</v>
      </c>
    </row>
    <row r="420" s="2" customFormat="1">
      <c r="A420" s="41"/>
      <c r="B420" s="42"/>
      <c r="C420" s="43"/>
      <c r="D420" s="229" t="s">
        <v>223</v>
      </c>
      <c r="E420" s="43"/>
      <c r="F420" s="230" t="s">
        <v>796</v>
      </c>
      <c r="G420" s="43"/>
      <c r="H420" s="43"/>
      <c r="I420" s="231"/>
      <c r="J420" s="43"/>
      <c r="K420" s="43"/>
      <c r="L420" s="47"/>
      <c r="M420" s="232"/>
      <c r="N420" s="233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223</v>
      </c>
      <c r="AU420" s="20" t="s">
        <v>84</v>
      </c>
    </row>
    <row r="421" s="13" customFormat="1">
      <c r="A421" s="13"/>
      <c r="B421" s="234"/>
      <c r="C421" s="235"/>
      <c r="D421" s="236" t="s">
        <v>173</v>
      </c>
      <c r="E421" s="237" t="s">
        <v>21</v>
      </c>
      <c r="F421" s="238" t="s">
        <v>1468</v>
      </c>
      <c r="G421" s="235"/>
      <c r="H421" s="239">
        <v>129.066</v>
      </c>
      <c r="I421" s="240"/>
      <c r="J421" s="235"/>
      <c r="K421" s="235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173</v>
      </c>
      <c r="AU421" s="245" t="s">
        <v>84</v>
      </c>
      <c r="AV421" s="13" t="s">
        <v>84</v>
      </c>
      <c r="AW421" s="13" t="s">
        <v>35</v>
      </c>
      <c r="AX421" s="13" t="s">
        <v>74</v>
      </c>
      <c r="AY421" s="245" t="s">
        <v>215</v>
      </c>
    </row>
    <row r="422" s="14" customFormat="1">
      <c r="A422" s="14"/>
      <c r="B422" s="246"/>
      <c r="C422" s="247"/>
      <c r="D422" s="236" t="s">
        <v>173</v>
      </c>
      <c r="E422" s="248" t="s">
        <v>21</v>
      </c>
      <c r="F422" s="249" t="s">
        <v>226</v>
      </c>
      <c r="G422" s="247"/>
      <c r="H422" s="250">
        <v>129.066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173</v>
      </c>
      <c r="AU422" s="256" t="s">
        <v>84</v>
      </c>
      <c r="AV422" s="14" t="s">
        <v>120</v>
      </c>
      <c r="AW422" s="14" t="s">
        <v>35</v>
      </c>
      <c r="AX422" s="14" t="s">
        <v>74</v>
      </c>
      <c r="AY422" s="256" t="s">
        <v>215</v>
      </c>
    </row>
    <row r="423" s="16" customFormat="1">
      <c r="A423" s="16"/>
      <c r="B423" s="268"/>
      <c r="C423" s="269"/>
      <c r="D423" s="236" t="s">
        <v>173</v>
      </c>
      <c r="E423" s="270" t="s">
        <v>21</v>
      </c>
      <c r="F423" s="271" t="s">
        <v>798</v>
      </c>
      <c r="G423" s="269"/>
      <c r="H423" s="270" t="s">
        <v>21</v>
      </c>
      <c r="I423" s="272"/>
      <c r="J423" s="269"/>
      <c r="K423" s="269"/>
      <c r="L423" s="273"/>
      <c r="M423" s="274"/>
      <c r="N423" s="275"/>
      <c r="O423" s="275"/>
      <c r="P423" s="275"/>
      <c r="Q423" s="275"/>
      <c r="R423" s="275"/>
      <c r="S423" s="275"/>
      <c r="T423" s="27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77" t="s">
        <v>173</v>
      </c>
      <c r="AU423" s="277" t="s">
        <v>84</v>
      </c>
      <c r="AV423" s="16" t="s">
        <v>82</v>
      </c>
      <c r="AW423" s="16" t="s">
        <v>35</v>
      </c>
      <c r="AX423" s="16" t="s">
        <v>74</v>
      </c>
      <c r="AY423" s="277" t="s">
        <v>215</v>
      </c>
    </row>
    <row r="424" s="13" customFormat="1">
      <c r="A424" s="13"/>
      <c r="B424" s="234"/>
      <c r="C424" s="235"/>
      <c r="D424" s="236" t="s">
        <v>173</v>
      </c>
      <c r="E424" s="237" t="s">
        <v>21</v>
      </c>
      <c r="F424" s="238" t="s">
        <v>1469</v>
      </c>
      <c r="G424" s="235"/>
      <c r="H424" s="239">
        <v>0.27000000000000002</v>
      </c>
      <c r="I424" s="240"/>
      <c r="J424" s="235"/>
      <c r="K424" s="235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173</v>
      </c>
      <c r="AU424" s="245" t="s">
        <v>84</v>
      </c>
      <c r="AV424" s="13" t="s">
        <v>84</v>
      </c>
      <c r="AW424" s="13" t="s">
        <v>35</v>
      </c>
      <c r="AX424" s="13" t="s">
        <v>74</v>
      </c>
      <c r="AY424" s="245" t="s">
        <v>215</v>
      </c>
    </row>
    <row r="425" s="14" customFormat="1">
      <c r="A425" s="14"/>
      <c r="B425" s="246"/>
      <c r="C425" s="247"/>
      <c r="D425" s="236" t="s">
        <v>173</v>
      </c>
      <c r="E425" s="248" t="s">
        <v>1366</v>
      </c>
      <c r="F425" s="249" t="s">
        <v>226</v>
      </c>
      <c r="G425" s="247"/>
      <c r="H425" s="250">
        <v>0.27000000000000002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6" t="s">
        <v>173</v>
      </c>
      <c r="AU425" s="256" t="s">
        <v>84</v>
      </c>
      <c r="AV425" s="14" t="s">
        <v>120</v>
      </c>
      <c r="AW425" s="14" t="s">
        <v>35</v>
      </c>
      <c r="AX425" s="14" t="s">
        <v>74</v>
      </c>
      <c r="AY425" s="256" t="s">
        <v>215</v>
      </c>
    </row>
    <row r="426" s="16" customFormat="1">
      <c r="A426" s="16"/>
      <c r="B426" s="268"/>
      <c r="C426" s="269"/>
      <c r="D426" s="236" t="s">
        <v>173</v>
      </c>
      <c r="E426" s="270" t="s">
        <v>21</v>
      </c>
      <c r="F426" s="271" t="s">
        <v>800</v>
      </c>
      <c r="G426" s="269"/>
      <c r="H426" s="270" t="s">
        <v>21</v>
      </c>
      <c r="I426" s="272"/>
      <c r="J426" s="269"/>
      <c r="K426" s="269"/>
      <c r="L426" s="273"/>
      <c r="M426" s="274"/>
      <c r="N426" s="275"/>
      <c r="O426" s="275"/>
      <c r="P426" s="275"/>
      <c r="Q426" s="275"/>
      <c r="R426" s="275"/>
      <c r="S426" s="275"/>
      <c r="T426" s="27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77" t="s">
        <v>173</v>
      </c>
      <c r="AU426" s="277" t="s">
        <v>84</v>
      </c>
      <c r="AV426" s="16" t="s">
        <v>82</v>
      </c>
      <c r="AW426" s="16" t="s">
        <v>35</v>
      </c>
      <c r="AX426" s="16" t="s">
        <v>74</v>
      </c>
      <c r="AY426" s="277" t="s">
        <v>215</v>
      </c>
    </row>
    <row r="427" s="13" customFormat="1">
      <c r="A427" s="13"/>
      <c r="B427" s="234"/>
      <c r="C427" s="235"/>
      <c r="D427" s="236" t="s">
        <v>173</v>
      </c>
      <c r="E427" s="237" t="s">
        <v>21</v>
      </c>
      <c r="F427" s="238" t="s">
        <v>1366</v>
      </c>
      <c r="G427" s="235"/>
      <c r="H427" s="239">
        <v>0.27000000000000002</v>
      </c>
      <c r="I427" s="240"/>
      <c r="J427" s="235"/>
      <c r="K427" s="235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173</v>
      </c>
      <c r="AU427" s="245" t="s">
        <v>84</v>
      </c>
      <c r="AV427" s="13" t="s">
        <v>84</v>
      </c>
      <c r="AW427" s="13" t="s">
        <v>35</v>
      </c>
      <c r="AX427" s="13" t="s">
        <v>74</v>
      </c>
      <c r="AY427" s="245" t="s">
        <v>215</v>
      </c>
    </row>
    <row r="428" s="14" customFormat="1">
      <c r="A428" s="14"/>
      <c r="B428" s="246"/>
      <c r="C428" s="247"/>
      <c r="D428" s="236" t="s">
        <v>173</v>
      </c>
      <c r="E428" s="248" t="s">
        <v>21</v>
      </c>
      <c r="F428" s="249" t="s">
        <v>226</v>
      </c>
      <c r="G428" s="247"/>
      <c r="H428" s="250">
        <v>0.27000000000000002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173</v>
      </c>
      <c r="AU428" s="256" t="s">
        <v>84</v>
      </c>
      <c r="AV428" s="14" t="s">
        <v>120</v>
      </c>
      <c r="AW428" s="14" t="s">
        <v>35</v>
      </c>
      <c r="AX428" s="14" t="s">
        <v>74</v>
      </c>
      <c r="AY428" s="256" t="s">
        <v>215</v>
      </c>
    </row>
    <row r="429" s="15" customFormat="1">
      <c r="A429" s="15"/>
      <c r="B429" s="257"/>
      <c r="C429" s="258"/>
      <c r="D429" s="236" t="s">
        <v>173</v>
      </c>
      <c r="E429" s="259" t="s">
        <v>21</v>
      </c>
      <c r="F429" s="260" t="s">
        <v>227</v>
      </c>
      <c r="G429" s="258"/>
      <c r="H429" s="261">
        <v>129.606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7" t="s">
        <v>173</v>
      </c>
      <c r="AU429" s="267" t="s">
        <v>84</v>
      </c>
      <c r="AV429" s="15" t="s">
        <v>221</v>
      </c>
      <c r="AW429" s="15" t="s">
        <v>35</v>
      </c>
      <c r="AX429" s="15" t="s">
        <v>82</v>
      </c>
      <c r="AY429" s="267" t="s">
        <v>215</v>
      </c>
    </row>
    <row r="430" s="2" customFormat="1" ht="49.05" customHeight="1">
      <c r="A430" s="41"/>
      <c r="B430" s="42"/>
      <c r="C430" s="278" t="s">
        <v>752</v>
      </c>
      <c r="D430" s="278" t="s">
        <v>278</v>
      </c>
      <c r="E430" s="279" t="s">
        <v>802</v>
      </c>
      <c r="F430" s="280" t="s">
        <v>803</v>
      </c>
      <c r="G430" s="281" t="s">
        <v>108</v>
      </c>
      <c r="H430" s="282">
        <v>149.047</v>
      </c>
      <c r="I430" s="283"/>
      <c r="J430" s="284">
        <f>ROUND(I430*H430,2)</f>
        <v>0</v>
      </c>
      <c r="K430" s="280" t="s">
        <v>220</v>
      </c>
      <c r="L430" s="285"/>
      <c r="M430" s="286" t="s">
        <v>21</v>
      </c>
      <c r="N430" s="287" t="s">
        <v>45</v>
      </c>
      <c r="O430" s="87"/>
      <c r="P430" s="225">
        <f>O430*H430</f>
        <v>0</v>
      </c>
      <c r="Q430" s="225">
        <v>0.0054000000000000003</v>
      </c>
      <c r="R430" s="225">
        <f>Q430*H430</f>
        <v>0.80485380000000006</v>
      </c>
      <c r="S430" s="225">
        <v>0</v>
      </c>
      <c r="T430" s="226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7" t="s">
        <v>420</v>
      </c>
      <c r="AT430" s="227" t="s">
        <v>278</v>
      </c>
      <c r="AU430" s="227" t="s">
        <v>84</v>
      </c>
      <c r="AY430" s="20" t="s">
        <v>215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20" t="s">
        <v>82</v>
      </c>
      <c r="BK430" s="228">
        <f>ROUND(I430*H430,2)</f>
        <v>0</v>
      </c>
      <c r="BL430" s="20" t="s">
        <v>318</v>
      </c>
      <c r="BM430" s="227" t="s">
        <v>804</v>
      </c>
    </row>
    <row r="431" s="13" customFormat="1">
      <c r="A431" s="13"/>
      <c r="B431" s="234"/>
      <c r="C431" s="235"/>
      <c r="D431" s="236" t="s">
        <v>173</v>
      </c>
      <c r="E431" s="237" t="s">
        <v>21</v>
      </c>
      <c r="F431" s="238" t="s">
        <v>1470</v>
      </c>
      <c r="G431" s="235"/>
      <c r="H431" s="239">
        <v>148.42599999999999</v>
      </c>
      <c r="I431" s="240"/>
      <c r="J431" s="235"/>
      <c r="K431" s="235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173</v>
      </c>
      <c r="AU431" s="245" t="s">
        <v>84</v>
      </c>
      <c r="AV431" s="13" t="s">
        <v>84</v>
      </c>
      <c r="AW431" s="13" t="s">
        <v>35</v>
      </c>
      <c r="AX431" s="13" t="s">
        <v>74</v>
      </c>
      <c r="AY431" s="245" t="s">
        <v>215</v>
      </c>
    </row>
    <row r="432" s="13" customFormat="1">
      <c r="A432" s="13"/>
      <c r="B432" s="234"/>
      <c r="C432" s="235"/>
      <c r="D432" s="236" t="s">
        <v>173</v>
      </c>
      <c r="E432" s="237" t="s">
        <v>21</v>
      </c>
      <c r="F432" s="238" t="s">
        <v>1471</v>
      </c>
      <c r="G432" s="235"/>
      <c r="H432" s="239">
        <v>0.621</v>
      </c>
      <c r="I432" s="240"/>
      <c r="J432" s="235"/>
      <c r="K432" s="235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173</v>
      </c>
      <c r="AU432" s="245" t="s">
        <v>84</v>
      </c>
      <c r="AV432" s="13" t="s">
        <v>84</v>
      </c>
      <c r="AW432" s="13" t="s">
        <v>35</v>
      </c>
      <c r="AX432" s="13" t="s">
        <v>74</v>
      </c>
      <c r="AY432" s="245" t="s">
        <v>215</v>
      </c>
    </row>
    <row r="433" s="15" customFormat="1">
      <c r="A433" s="15"/>
      <c r="B433" s="257"/>
      <c r="C433" s="258"/>
      <c r="D433" s="236" t="s">
        <v>173</v>
      </c>
      <c r="E433" s="259" t="s">
        <v>21</v>
      </c>
      <c r="F433" s="260" t="s">
        <v>227</v>
      </c>
      <c r="G433" s="258"/>
      <c r="H433" s="261">
        <v>149.047</v>
      </c>
      <c r="I433" s="262"/>
      <c r="J433" s="258"/>
      <c r="K433" s="258"/>
      <c r="L433" s="263"/>
      <c r="M433" s="264"/>
      <c r="N433" s="265"/>
      <c r="O433" s="265"/>
      <c r="P433" s="265"/>
      <c r="Q433" s="265"/>
      <c r="R433" s="265"/>
      <c r="S433" s="265"/>
      <c r="T433" s="266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7" t="s">
        <v>173</v>
      </c>
      <c r="AU433" s="267" t="s">
        <v>84</v>
      </c>
      <c r="AV433" s="15" t="s">
        <v>221</v>
      </c>
      <c r="AW433" s="15" t="s">
        <v>35</v>
      </c>
      <c r="AX433" s="15" t="s">
        <v>82</v>
      </c>
      <c r="AY433" s="267" t="s">
        <v>215</v>
      </c>
    </row>
    <row r="434" s="2" customFormat="1" ht="37.8" customHeight="1">
      <c r="A434" s="41"/>
      <c r="B434" s="42"/>
      <c r="C434" s="216" t="s">
        <v>757</v>
      </c>
      <c r="D434" s="216" t="s">
        <v>217</v>
      </c>
      <c r="E434" s="217" t="s">
        <v>808</v>
      </c>
      <c r="F434" s="218" t="s">
        <v>809</v>
      </c>
      <c r="G434" s="219" t="s">
        <v>108</v>
      </c>
      <c r="H434" s="220">
        <v>43.182000000000002</v>
      </c>
      <c r="I434" s="221"/>
      <c r="J434" s="222">
        <f>ROUND(I434*H434,2)</f>
        <v>0</v>
      </c>
      <c r="K434" s="218" t="s">
        <v>220</v>
      </c>
      <c r="L434" s="47"/>
      <c r="M434" s="223" t="s">
        <v>21</v>
      </c>
      <c r="N434" s="224" t="s">
        <v>45</v>
      </c>
      <c r="O434" s="87"/>
      <c r="P434" s="225">
        <f>O434*H434</f>
        <v>0</v>
      </c>
      <c r="Q434" s="225">
        <v>0</v>
      </c>
      <c r="R434" s="225">
        <f>Q434*H434</f>
        <v>0</v>
      </c>
      <c r="S434" s="225">
        <v>0.0032000000000000002</v>
      </c>
      <c r="T434" s="226">
        <f>S434*H434</f>
        <v>0.13818240000000001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7" t="s">
        <v>318</v>
      </c>
      <c r="AT434" s="227" t="s">
        <v>217</v>
      </c>
      <c r="AU434" s="227" t="s">
        <v>84</v>
      </c>
      <c r="AY434" s="20" t="s">
        <v>215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20" t="s">
        <v>82</v>
      </c>
      <c r="BK434" s="228">
        <f>ROUND(I434*H434,2)</f>
        <v>0</v>
      </c>
      <c r="BL434" s="20" t="s">
        <v>318</v>
      </c>
      <c r="BM434" s="227" t="s">
        <v>810</v>
      </c>
    </row>
    <row r="435" s="2" customFormat="1">
      <c r="A435" s="41"/>
      <c r="B435" s="42"/>
      <c r="C435" s="43"/>
      <c r="D435" s="229" t="s">
        <v>223</v>
      </c>
      <c r="E435" s="43"/>
      <c r="F435" s="230" t="s">
        <v>811</v>
      </c>
      <c r="G435" s="43"/>
      <c r="H435" s="43"/>
      <c r="I435" s="231"/>
      <c r="J435" s="43"/>
      <c r="K435" s="43"/>
      <c r="L435" s="47"/>
      <c r="M435" s="232"/>
      <c r="N435" s="233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223</v>
      </c>
      <c r="AU435" s="20" t="s">
        <v>84</v>
      </c>
    </row>
    <row r="436" s="13" customFormat="1">
      <c r="A436" s="13"/>
      <c r="B436" s="234"/>
      <c r="C436" s="235"/>
      <c r="D436" s="236" t="s">
        <v>173</v>
      </c>
      <c r="E436" s="237" t="s">
        <v>21</v>
      </c>
      <c r="F436" s="238" t="s">
        <v>1460</v>
      </c>
      <c r="G436" s="235"/>
      <c r="H436" s="239">
        <v>43.182000000000002</v>
      </c>
      <c r="I436" s="240"/>
      <c r="J436" s="235"/>
      <c r="K436" s="235"/>
      <c r="L436" s="241"/>
      <c r="M436" s="242"/>
      <c r="N436" s="243"/>
      <c r="O436" s="243"/>
      <c r="P436" s="243"/>
      <c r="Q436" s="243"/>
      <c r="R436" s="243"/>
      <c r="S436" s="243"/>
      <c r="T436" s="24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5" t="s">
        <v>173</v>
      </c>
      <c r="AU436" s="245" t="s">
        <v>84</v>
      </c>
      <c r="AV436" s="13" t="s">
        <v>84</v>
      </c>
      <c r="AW436" s="13" t="s">
        <v>35</v>
      </c>
      <c r="AX436" s="13" t="s">
        <v>82</v>
      </c>
      <c r="AY436" s="245" t="s">
        <v>215</v>
      </c>
    </row>
    <row r="437" s="2" customFormat="1" ht="24.15" customHeight="1">
      <c r="A437" s="41"/>
      <c r="B437" s="42"/>
      <c r="C437" s="216" t="s">
        <v>763</v>
      </c>
      <c r="D437" s="216" t="s">
        <v>217</v>
      </c>
      <c r="E437" s="217" t="s">
        <v>813</v>
      </c>
      <c r="F437" s="218" t="s">
        <v>814</v>
      </c>
      <c r="G437" s="219" t="s">
        <v>108</v>
      </c>
      <c r="H437" s="220">
        <v>43.182000000000002</v>
      </c>
      <c r="I437" s="221"/>
      <c r="J437" s="222">
        <f>ROUND(I437*H437,2)</f>
        <v>0</v>
      </c>
      <c r="K437" s="218" t="s">
        <v>21</v>
      </c>
      <c r="L437" s="47"/>
      <c r="M437" s="223" t="s">
        <v>21</v>
      </c>
      <c r="N437" s="224" t="s">
        <v>45</v>
      </c>
      <c r="O437" s="87"/>
      <c r="P437" s="225">
        <f>O437*H437</f>
        <v>0</v>
      </c>
      <c r="Q437" s="225">
        <v>0</v>
      </c>
      <c r="R437" s="225">
        <f>Q437*H437</f>
        <v>0</v>
      </c>
      <c r="S437" s="225">
        <v>0.0032000000000000002</v>
      </c>
      <c r="T437" s="226">
        <f>S437*H437</f>
        <v>0.13818240000000001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7" t="s">
        <v>318</v>
      </c>
      <c r="AT437" s="227" t="s">
        <v>217</v>
      </c>
      <c r="AU437" s="227" t="s">
        <v>84</v>
      </c>
      <c r="AY437" s="20" t="s">
        <v>215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20" t="s">
        <v>82</v>
      </c>
      <c r="BK437" s="228">
        <f>ROUND(I437*H437,2)</f>
        <v>0</v>
      </c>
      <c r="BL437" s="20" t="s">
        <v>318</v>
      </c>
      <c r="BM437" s="227" t="s">
        <v>815</v>
      </c>
    </row>
    <row r="438" s="13" customFormat="1">
      <c r="A438" s="13"/>
      <c r="B438" s="234"/>
      <c r="C438" s="235"/>
      <c r="D438" s="236" t="s">
        <v>173</v>
      </c>
      <c r="E438" s="237" t="s">
        <v>21</v>
      </c>
      <c r="F438" s="238" t="s">
        <v>1460</v>
      </c>
      <c r="G438" s="235"/>
      <c r="H438" s="239">
        <v>43.182000000000002</v>
      </c>
      <c r="I438" s="240"/>
      <c r="J438" s="235"/>
      <c r="K438" s="235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173</v>
      </c>
      <c r="AU438" s="245" t="s">
        <v>84</v>
      </c>
      <c r="AV438" s="13" t="s">
        <v>84</v>
      </c>
      <c r="AW438" s="13" t="s">
        <v>35</v>
      </c>
      <c r="AX438" s="13" t="s">
        <v>82</v>
      </c>
      <c r="AY438" s="245" t="s">
        <v>215</v>
      </c>
    </row>
    <row r="439" s="2" customFormat="1" ht="33" customHeight="1">
      <c r="A439" s="41"/>
      <c r="B439" s="42"/>
      <c r="C439" s="216" t="s">
        <v>768</v>
      </c>
      <c r="D439" s="216" t="s">
        <v>217</v>
      </c>
      <c r="E439" s="217" t="s">
        <v>817</v>
      </c>
      <c r="F439" s="218" t="s">
        <v>818</v>
      </c>
      <c r="G439" s="219" t="s">
        <v>108</v>
      </c>
      <c r="H439" s="220">
        <v>9.8350000000000009</v>
      </c>
      <c r="I439" s="221"/>
      <c r="J439" s="222">
        <f>ROUND(I439*H439,2)</f>
        <v>0</v>
      </c>
      <c r="K439" s="218" t="s">
        <v>220</v>
      </c>
      <c r="L439" s="47"/>
      <c r="M439" s="223" t="s">
        <v>21</v>
      </c>
      <c r="N439" s="224" t="s">
        <v>45</v>
      </c>
      <c r="O439" s="87"/>
      <c r="P439" s="225">
        <f>O439*H439</f>
        <v>0</v>
      </c>
      <c r="Q439" s="225">
        <v>0</v>
      </c>
      <c r="R439" s="225">
        <f>Q439*H439</f>
        <v>0</v>
      </c>
      <c r="S439" s="225">
        <v>0.002</v>
      </c>
      <c r="T439" s="226">
        <f>S439*H439</f>
        <v>0.019670000000000003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7" t="s">
        <v>318</v>
      </c>
      <c r="AT439" s="227" t="s">
        <v>217</v>
      </c>
      <c r="AU439" s="227" t="s">
        <v>84</v>
      </c>
      <c r="AY439" s="20" t="s">
        <v>215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20" t="s">
        <v>82</v>
      </c>
      <c r="BK439" s="228">
        <f>ROUND(I439*H439,2)</f>
        <v>0</v>
      </c>
      <c r="BL439" s="20" t="s">
        <v>318</v>
      </c>
      <c r="BM439" s="227" t="s">
        <v>819</v>
      </c>
    </row>
    <row r="440" s="2" customFormat="1">
      <c r="A440" s="41"/>
      <c r="B440" s="42"/>
      <c r="C440" s="43"/>
      <c r="D440" s="229" t="s">
        <v>223</v>
      </c>
      <c r="E440" s="43"/>
      <c r="F440" s="230" t="s">
        <v>820</v>
      </c>
      <c r="G440" s="43"/>
      <c r="H440" s="43"/>
      <c r="I440" s="231"/>
      <c r="J440" s="43"/>
      <c r="K440" s="43"/>
      <c r="L440" s="47"/>
      <c r="M440" s="232"/>
      <c r="N440" s="23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223</v>
      </c>
      <c r="AU440" s="20" t="s">
        <v>84</v>
      </c>
    </row>
    <row r="441" s="13" customFormat="1">
      <c r="A441" s="13"/>
      <c r="B441" s="234"/>
      <c r="C441" s="235"/>
      <c r="D441" s="236" t="s">
        <v>173</v>
      </c>
      <c r="E441" s="237" t="s">
        <v>21</v>
      </c>
      <c r="F441" s="238" t="s">
        <v>110</v>
      </c>
      <c r="G441" s="235"/>
      <c r="H441" s="239">
        <v>9.8350000000000009</v>
      </c>
      <c r="I441" s="240"/>
      <c r="J441" s="235"/>
      <c r="K441" s="235"/>
      <c r="L441" s="241"/>
      <c r="M441" s="242"/>
      <c r="N441" s="243"/>
      <c r="O441" s="243"/>
      <c r="P441" s="243"/>
      <c r="Q441" s="243"/>
      <c r="R441" s="243"/>
      <c r="S441" s="243"/>
      <c r="T441" s="24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5" t="s">
        <v>173</v>
      </c>
      <c r="AU441" s="245" t="s">
        <v>84</v>
      </c>
      <c r="AV441" s="13" t="s">
        <v>84</v>
      </c>
      <c r="AW441" s="13" t="s">
        <v>35</v>
      </c>
      <c r="AX441" s="13" t="s">
        <v>82</v>
      </c>
      <c r="AY441" s="245" t="s">
        <v>215</v>
      </c>
    </row>
    <row r="442" s="2" customFormat="1" ht="44.25" customHeight="1">
      <c r="A442" s="41"/>
      <c r="B442" s="42"/>
      <c r="C442" s="216" t="s">
        <v>774</v>
      </c>
      <c r="D442" s="216" t="s">
        <v>217</v>
      </c>
      <c r="E442" s="217" t="s">
        <v>822</v>
      </c>
      <c r="F442" s="218" t="s">
        <v>823</v>
      </c>
      <c r="G442" s="219" t="s">
        <v>108</v>
      </c>
      <c r="H442" s="220">
        <v>9.4619999999999997</v>
      </c>
      <c r="I442" s="221"/>
      <c r="J442" s="222">
        <f>ROUND(I442*H442,2)</f>
        <v>0</v>
      </c>
      <c r="K442" s="218" t="s">
        <v>220</v>
      </c>
      <c r="L442" s="47"/>
      <c r="M442" s="223" t="s">
        <v>21</v>
      </c>
      <c r="N442" s="224" t="s">
        <v>45</v>
      </c>
      <c r="O442" s="87"/>
      <c r="P442" s="225">
        <f>O442*H442</f>
        <v>0</v>
      </c>
      <c r="Q442" s="225">
        <v>0</v>
      </c>
      <c r="R442" s="225">
        <f>Q442*H442</f>
        <v>0</v>
      </c>
      <c r="S442" s="225">
        <v>0</v>
      </c>
      <c r="T442" s="226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7" t="s">
        <v>318</v>
      </c>
      <c r="AT442" s="227" t="s">
        <v>217</v>
      </c>
      <c r="AU442" s="227" t="s">
        <v>84</v>
      </c>
      <c r="AY442" s="20" t="s">
        <v>215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20" t="s">
        <v>82</v>
      </c>
      <c r="BK442" s="228">
        <f>ROUND(I442*H442,2)</f>
        <v>0</v>
      </c>
      <c r="BL442" s="20" t="s">
        <v>318</v>
      </c>
      <c r="BM442" s="227" t="s">
        <v>824</v>
      </c>
    </row>
    <row r="443" s="2" customFormat="1">
      <c r="A443" s="41"/>
      <c r="B443" s="42"/>
      <c r="C443" s="43"/>
      <c r="D443" s="229" t="s">
        <v>223</v>
      </c>
      <c r="E443" s="43"/>
      <c r="F443" s="230" t="s">
        <v>825</v>
      </c>
      <c r="G443" s="43"/>
      <c r="H443" s="43"/>
      <c r="I443" s="231"/>
      <c r="J443" s="43"/>
      <c r="K443" s="43"/>
      <c r="L443" s="47"/>
      <c r="M443" s="232"/>
      <c r="N443" s="233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223</v>
      </c>
      <c r="AU443" s="20" t="s">
        <v>84</v>
      </c>
    </row>
    <row r="444" s="13" customFormat="1">
      <c r="A444" s="13"/>
      <c r="B444" s="234"/>
      <c r="C444" s="235"/>
      <c r="D444" s="236" t="s">
        <v>173</v>
      </c>
      <c r="E444" s="237" t="s">
        <v>21</v>
      </c>
      <c r="F444" s="238" t="s">
        <v>1360</v>
      </c>
      <c r="G444" s="235"/>
      <c r="H444" s="239">
        <v>9.4619999999999997</v>
      </c>
      <c r="I444" s="240"/>
      <c r="J444" s="235"/>
      <c r="K444" s="235"/>
      <c r="L444" s="241"/>
      <c r="M444" s="242"/>
      <c r="N444" s="243"/>
      <c r="O444" s="243"/>
      <c r="P444" s="243"/>
      <c r="Q444" s="243"/>
      <c r="R444" s="243"/>
      <c r="S444" s="243"/>
      <c r="T444" s="24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5" t="s">
        <v>173</v>
      </c>
      <c r="AU444" s="245" t="s">
        <v>84</v>
      </c>
      <c r="AV444" s="13" t="s">
        <v>84</v>
      </c>
      <c r="AW444" s="13" t="s">
        <v>35</v>
      </c>
      <c r="AX444" s="13" t="s">
        <v>82</v>
      </c>
      <c r="AY444" s="245" t="s">
        <v>215</v>
      </c>
    </row>
    <row r="445" s="2" customFormat="1" ht="16.5" customHeight="1">
      <c r="A445" s="41"/>
      <c r="B445" s="42"/>
      <c r="C445" s="278" t="s">
        <v>779</v>
      </c>
      <c r="D445" s="278" t="s">
        <v>278</v>
      </c>
      <c r="E445" s="279" t="s">
        <v>764</v>
      </c>
      <c r="F445" s="280" t="s">
        <v>765</v>
      </c>
      <c r="G445" s="281" t="s">
        <v>258</v>
      </c>
      <c r="H445" s="282">
        <v>0.0040000000000000001</v>
      </c>
      <c r="I445" s="283"/>
      <c r="J445" s="284">
        <f>ROUND(I445*H445,2)</f>
        <v>0</v>
      </c>
      <c r="K445" s="280" t="s">
        <v>220</v>
      </c>
      <c r="L445" s="285"/>
      <c r="M445" s="286" t="s">
        <v>21</v>
      </c>
      <c r="N445" s="287" t="s">
        <v>45</v>
      </c>
      <c r="O445" s="87"/>
      <c r="P445" s="225">
        <f>O445*H445</f>
        <v>0</v>
      </c>
      <c r="Q445" s="225">
        <v>1</v>
      </c>
      <c r="R445" s="225">
        <f>Q445*H445</f>
        <v>0.0040000000000000001</v>
      </c>
      <c r="S445" s="225">
        <v>0</v>
      </c>
      <c r="T445" s="226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27" t="s">
        <v>420</v>
      </c>
      <c r="AT445" s="227" t="s">
        <v>278</v>
      </c>
      <c r="AU445" s="227" t="s">
        <v>84</v>
      </c>
      <c r="AY445" s="20" t="s">
        <v>215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20" t="s">
        <v>82</v>
      </c>
      <c r="BK445" s="228">
        <f>ROUND(I445*H445,2)</f>
        <v>0</v>
      </c>
      <c r="BL445" s="20" t="s">
        <v>318</v>
      </c>
      <c r="BM445" s="227" t="s">
        <v>827</v>
      </c>
    </row>
    <row r="446" s="13" customFormat="1">
      <c r="A446" s="13"/>
      <c r="B446" s="234"/>
      <c r="C446" s="235"/>
      <c r="D446" s="236" t="s">
        <v>173</v>
      </c>
      <c r="E446" s="237" t="s">
        <v>21</v>
      </c>
      <c r="F446" s="238" t="s">
        <v>1472</v>
      </c>
      <c r="G446" s="235"/>
      <c r="H446" s="239">
        <v>0.0040000000000000001</v>
      </c>
      <c r="I446" s="240"/>
      <c r="J446" s="235"/>
      <c r="K446" s="235"/>
      <c r="L446" s="241"/>
      <c r="M446" s="242"/>
      <c r="N446" s="243"/>
      <c r="O446" s="243"/>
      <c r="P446" s="243"/>
      <c r="Q446" s="243"/>
      <c r="R446" s="243"/>
      <c r="S446" s="243"/>
      <c r="T446" s="24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173</v>
      </c>
      <c r="AU446" s="245" t="s">
        <v>84</v>
      </c>
      <c r="AV446" s="13" t="s">
        <v>84</v>
      </c>
      <c r="AW446" s="13" t="s">
        <v>35</v>
      </c>
      <c r="AX446" s="13" t="s">
        <v>82</v>
      </c>
      <c r="AY446" s="245" t="s">
        <v>215</v>
      </c>
    </row>
    <row r="447" s="2" customFormat="1" ht="37.8" customHeight="1">
      <c r="A447" s="41"/>
      <c r="B447" s="42"/>
      <c r="C447" s="216" t="s">
        <v>785</v>
      </c>
      <c r="D447" s="216" t="s">
        <v>217</v>
      </c>
      <c r="E447" s="217" t="s">
        <v>830</v>
      </c>
      <c r="F447" s="218" t="s">
        <v>831</v>
      </c>
      <c r="G447" s="219" t="s">
        <v>108</v>
      </c>
      <c r="H447" s="220">
        <v>4.1470000000000002</v>
      </c>
      <c r="I447" s="221"/>
      <c r="J447" s="222">
        <f>ROUND(I447*H447,2)</f>
        <v>0</v>
      </c>
      <c r="K447" s="218" t="s">
        <v>21</v>
      </c>
      <c r="L447" s="47"/>
      <c r="M447" s="223" t="s">
        <v>21</v>
      </c>
      <c r="N447" s="224" t="s">
        <v>45</v>
      </c>
      <c r="O447" s="87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7" t="s">
        <v>318</v>
      </c>
      <c r="AT447" s="227" t="s">
        <v>217</v>
      </c>
      <c r="AU447" s="227" t="s">
        <v>84</v>
      </c>
      <c r="AY447" s="20" t="s">
        <v>215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20" t="s">
        <v>82</v>
      </c>
      <c r="BK447" s="228">
        <f>ROUND(I447*H447,2)</f>
        <v>0</v>
      </c>
      <c r="BL447" s="20" t="s">
        <v>318</v>
      </c>
      <c r="BM447" s="227" t="s">
        <v>832</v>
      </c>
    </row>
    <row r="448" s="16" customFormat="1">
      <c r="A448" s="16"/>
      <c r="B448" s="268"/>
      <c r="C448" s="269"/>
      <c r="D448" s="236" t="s">
        <v>173</v>
      </c>
      <c r="E448" s="270" t="s">
        <v>21</v>
      </c>
      <c r="F448" s="271" t="s">
        <v>1473</v>
      </c>
      <c r="G448" s="269"/>
      <c r="H448" s="270" t="s">
        <v>21</v>
      </c>
      <c r="I448" s="272"/>
      <c r="J448" s="269"/>
      <c r="K448" s="269"/>
      <c r="L448" s="273"/>
      <c r="M448" s="274"/>
      <c r="N448" s="275"/>
      <c r="O448" s="275"/>
      <c r="P448" s="275"/>
      <c r="Q448" s="275"/>
      <c r="R448" s="275"/>
      <c r="S448" s="275"/>
      <c r="T448" s="27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77" t="s">
        <v>173</v>
      </c>
      <c r="AU448" s="277" t="s">
        <v>84</v>
      </c>
      <c r="AV448" s="16" t="s">
        <v>82</v>
      </c>
      <c r="AW448" s="16" t="s">
        <v>35</v>
      </c>
      <c r="AX448" s="16" t="s">
        <v>74</v>
      </c>
      <c r="AY448" s="277" t="s">
        <v>215</v>
      </c>
    </row>
    <row r="449" s="13" customFormat="1">
      <c r="A449" s="13"/>
      <c r="B449" s="234"/>
      <c r="C449" s="235"/>
      <c r="D449" s="236" t="s">
        <v>173</v>
      </c>
      <c r="E449" s="237" t="s">
        <v>21</v>
      </c>
      <c r="F449" s="238" t="s">
        <v>1474</v>
      </c>
      <c r="G449" s="235"/>
      <c r="H449" s="239">
        <v>3.0619999999999998</v>
      </c>
      <c r="I449" s="240"/>
      <c r="J449" s="235"/>
      <c r="K449" s="235"/>
      <c r="L449" s="241"/>
      <c r="M449" s="242"/>
      <c r="N449" s="243"/>
      <c r="O449" s="243"/>
      <c r="P449" s="243"/>
      <c r="Q449" s="243"/>
      <c r="R449" s="243"/>
      <c r="S449" s="243"/>
      <c r="T449" s="24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5" t="s">
        <v>173</v>
      </c>
      <c r="AU449" s="245" t="s">
        <v>84</v>
      </c>
      <c r="AV449" s="13" t="s">
        <v>84</v>
      </c>
      <c r="AW449" s="13" t="s">
        <v>35</v>
      </c>
      <c r="AX449" s="13" t="s">
        <v>74</v>
      </c>
      <c r="AY449" s="245" t="s">
        <v>215</v>
      </c>
    </row>
    <row r="450" s="13" customFormat="1">
      <c r="A450" s="13"/>
      <c r="B450" s="234"/>
      <c r="C450" s="235"/>
      <c r="D450" s="236" t="s">
        <v>173</v>
      </c>
      <c r="E450" s="237" t="s">
        <v>21</v>
      </c>
      <c r="F450" s="238" t="s">
        <v>1475</v>
      </c>
      <c r="G450" s="235"/>
      <c r="H450" s="239">
        <v>-0.13800000000000001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173</v>
      </c>
      <c r="AU450" s="245" t="s">
        <v>84</v>
      </c>
      <c r="AV450" s="13" t="s">
        <v>84</v>
      </c>
      <c r="AW450" s="13" t="s">
        <v>35</v>
      </c>
      <c r="AX450" s="13" t="s">
        <v>74</v>
      </c>
      <c r="AY450" s="245" t="s">
        <v>215</v>
      </c>
    </row>
    <row r="451" s="16" customFormat="1">
      <c r="A451" s="16"/>
      <c r="B451" s="268"/>
      <c r="C451" s="269"/>
      <c r="D451" s="236" t="s">
        <v>173</v>
      </c>
      <c r="E451" s="270" t="s">
        <v>21</v>
      </c>
      <c r="F451" s="271" t="s">
        <v>1476</v>
      </c>
      <c r="G451" s="269"/>
      <c r="H451" s="270" t="s">
        <v>21</v>
      </c>
      <c r="I451" s="272"/>
      <c r="J451" s="269"/>
      <c r="K451" s="269"/>
      <c r="L451" s="273"/>
      <c r="M451" s="274"/>
      <c r="N451" s="275"/>
      <c r="O451" s="275"/>
      <c r="P451" s="275"/>
      <c r="Q451" s="275"/>
      <c r="R451" s="275"/>
      <c r="S451" s="275"/>
      <c r="T451" s="27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77" t="s">
        <v>173</v>
      </c>
      <c r="AU451" s="277" t="s">
        <v>84</v>
      </c>
      <c r="AV451" s="16" t="s">
        <v>82</v>
      </c>
      <c r="AW451" s="16" t="s">
        <v>35</v>
      </c>
      <c r="AX451" s="16" t="s">
        <v>74</v>
      </c>
      <c r="AY451" s="277" t="s">
        <v>215</v>
      </c>
    </row>
    <row r="452" s="13" customFormat="1">
      <c r="A452" s="13"/>
      <c r="B452" s="234"/>
      <c r="C452" s="235"/>
      <c r="D452" s="236" t="s">
        <v>173</v>
      </c>
      <c r="E452" s="237" t="s">
        <v>21</v>
      </c>
      <c r="F452" s="238" t="s">
        <v>1477</v>
      </c>
      <c r="G452" s="235"/>
      <c r="H452" s="239">
        <v>1.2230000000000001</v>
      </c>
      <c r="I452" s="240"/>
      <c r="J452" s="235"/>
      <c r="K452" s="235"/>
      <c r="L452" s="241"/>
      <c r="M452" s="242"/>
      <c r="N452" s="243"/>
      <c r="O452" s="243"/>
      <c r="P452" s="243"/>
      <c r="Q452" s="243"/>
      <c r="R452" s="243"/>
      <c r="S452" s="243"/>
      <c r="T452" s="24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5" t="s">
        <v>173</v>
      </c>
      <c r="AU452" s="245" t="s">
        <v>84</v>
      </c>
      <c r="AV452" s="13" t="s">
        <v>84</v>
      </c>
      <c r="AW452" s="13" t="s">
        <v>35</v>
      </c>
      <c r="AX452" s="13" t="s">
        <v>74</v>
      </c>
      <c r="AY452" s="245" t="s">
        <v>215</v>
      </c>
    </row>
    <row r="453" s="14" customFormat="1">
      <c r="A453" s="14"/>
      <c r="B453" s="246"/>
      <c r="C453" s="247"/>
      <c r="D453" s="236" t="s">
        <v>173</v>
      </c>
      <c r="E453" s="248" t="s">
        <v>1357</v>
      </c>
      <c r="F453" s="249" t="s">
        <v>226</v>
      </c>
      <c r="G453" s="247"/>
      <c r="H453" s="250">
        <v>4.1470000000000002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6" t="s">
        <v>173</v>
      </c>
      <c r="AU453" s="256" t="s">
        <v>84</v>
      </c>
      <c r="AV453" s="14" t="s">
        <v>120</v>
      </c>
      <c r="AW453" s="14" t="s">
        <v>35</v>
      </c>
      <c r="AX453" s="14" t="s">
        <v>74</v>
      </c>
      <c r="AY453" s="256" t="s">
        <v>215</v>
      </c>
    </row>
    <row r="454" s="15" customFormat="1">
      <c r="A454" s="15"/>
      <c r="B454" s="257"/>
      <c r="C454" s="258"/>
      <c r="D454" s="236" t="s">
        <v>173</v>
      </c>
      <c r="E454" s="259" t="s">
        <v>21</v>
      </c>
      <c r="F454" s="260" t="s">
        <v>227</v>
      </c>
      <c r="G454" s="258"/>
      <c r="H454" s="261">
        <v>4.1470000000000002</v>
      </c>
      <c r="I454" s="262"/>
      <c r="J454" s="258"/>
      <c r="K454" s="258"/>
      <c r="L454" s="263"/>
      <c r="M454" s="264"/>
      <c r="N454" s="265"/>
      <c r="O454" s="265"/>
      <c r="P454" s="265"/>
      <c r="Q454" s="265"/>
      <c r="R454" s="265"/>
      <c r="S454" s="265"/>
      <c r="T454" s="266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7" t="s">
        <v>173</v>
      </c>
      <c r="AU454" s="267" t="s">
        <v>84</v>
      </c>
      <c r="AV454" s="15" t="s">
        <v>221</v>
      </c>
      <c r="AW454" s="15" t="s">
        <v>35</v>
      </c>
      <c r="AX454" s="15" t="s">
        <v>82</v>
      </c>
      <c r="AY454" s="267" t="s">
        <v>215</v>
      </c>
    </row>
    <row r="455" s="2" customFormat="1" ht="49.05" customHeight="1">
      <c r="A455" s="41"/>
      <c r="B455" s="42"/>
      <c r="C455" s="278" t="s">
        <v>792</v>
      </c>
      <c r="D455" s="278" t="s">
        <v>278</v>
      </c>
      <c r="E455" s="279" t="s">
        <v>775</v>
      </c>
      <c r="F455" s="280" t="s">
        <v>776</v>
      </c>
      <c r="G455" s="281" t="s">
        <v>108</v>
      </c>
      <c r="H455" s="282">
        <v>4.976</v>
      </c>
      <c r="I455" s="283"/>
      <c r="J455" s="284">
        <f>ROUND(I455*H455,2)</f>
        <v>0</v>
      </c>
      <c r="K455" s="280" t="s">
        <v>220</v>
      </c>
      <c r="L455" s="285"/>
      <c r="M455" s="286" t="s">
        <v>21</v>
      </c>
      <c r="N455" s="287" t="s">
        <v>45</v>
      </c>
      <c r="O455" s="87"/>
      <c r="P455" s="225">
        <f>O455*H455</f>
        <v>0</v>
      </c>
      <c r="Q455" s="225">
        <v>0.0040000000000000001</v>
      </c>
      <c r="R455" s="225">
        <f>Q455*H455</f>
        <v>0.019904000000000002</v>
      </c>
      <c r="S455" s="225">
        <v>0</v>
      </c>
      <c r="T455" s="226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7" t="s">
        <v>420</v>
      </c>
      <c r="AT455" s="227" t="s">
        <v>278</v>
      </c>
      <c r="AU455" s="227" t="s">
        <v>84</v>
      </c>
      <c r="AY455" s="20" t="s">
        <v>215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20" t="s">
        <v>82</v>
      </c>
      <c r="BK455" s="228">
        <f>ROUND(I455*H455,2)</f>
        <v>0</v>
      </c>
      <c r="BL455" s="20" t="s">
        <v>318</v>
      </c>
      <c r="BM455" s="227" t="s">
        <v>841</v>
      </c>
    </row>
    <row r="456" s="13" customFormat="1">
      <c r="A456" s="13"/>
      <c r="B456" s="234"/>
      <c r="C456" s="235"/>
      <c r="D456" s="236" t="s">
        <v>173</v>
      </c>
      <c r="E456" s="237" t="s">
        <v>21</v>
      </c>
      <c r="F456" s="238" t="s">
        <v>1478</v>
      </c>
      <c r="G456" s="235"/>
      <c r="H456" s="239">
        <v>4.976</v>
      </c>
      <c r="I456" s="240"/>
      <c r="J456" s="235"/>
      <c r="K456" s="235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173</v>
      </c>
      <c r="AU456" s="245" t="s">
        <v>84</v>
      </c>
      <c r="AV456" s="13" t="s">
        <v>84</v>
      </c>
      <c r="AW456" s="13" t="s">
        <v>35</v>
      </c>
      <c r="AX456" s="13" t="s">
        <v>82</v>
      </c>
      <c r="AY456" s="245" t="s">
        <v>215</v>
      </c>
    </row>
    <row r="457" s="2" customFormat="1" ht="37.8" customHeight="1">
      <c r="A457" s="41"/>
      <c r="B457" s="42"/>
      <c r="C457" s="216" t="s">
        <v>801</v>
      </c>
      <c r="D457" s="216" t="s">
        <v>217</v>
      </c>
      <c r="E457" s="217" t="s">
        <v>844</v>
      </c>
      <c r="F457" s="218" t="s">
        <v>845</v>
      </c>
      <c r="G457" s="219" t="s">
        <v>108</v>
      </c>
      <c r="H457" s="220">
        <v>1.9650000000000001</v>
      </c>
      <c r="I457" s="221"/>
      <c r="J457" s="222">
        <f>ROUND(I457*H457,2)</f>
        <v>0</v>
      </c>
      <c r="K457" s="218" t="s">
        <v>220</v>
      </c>
      <c r="L457" s="47"/>
      <c r="M457" s="223" t="s">
        <v>21</v>
      </c>
      <c r="N457" s="224" t="s">
        <v>45</v>
      </c>
      <c r="O457" s="87"/>
      <c r="P457" s="225">
        <f>O457*H457</f>
        <v>0</v>
      </c>
      <c r="Q457" s="225">
        <v>0</v>
      </c>
      <c r="R457" s="225">
        <f>Q457*H457</f>
        <v>0</v>
      </c>
      <c r="S457" s="225">
        <v>0.00066</v>
      </c>
      <c r="T457" s="226">
        <f>S457*H457</f>
        <v>0.0012969000000000001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7" t="s">
        <v>318</v>
      </c>
      <c r="AT457" s="227" t="s">
        <v>217</v>
      </c>
      <c r="AU457" s="227" t="s">
        <v>84</v>
      </c>
      <c r="AY457" s="20" t="s">
        <v>215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20" t="s">
        <v>82</v>
      </c>
      <c r="BK457" s="228">
        <f>ROUND(I457*H457,2)</f>
        <v>0</v>
      </c>
      <c r="BL457" s="20" t="s">
        <v>318</v>
      </c>
      <c r="BM457" s="227" t="s">
        <v>846</v>
      </c>
    </row>
    <row r="458" s="2" customFormat="1">
      <c r="A458" s="41"/>
      <c r="B458" s="42"/>
      <c r="C458" s="43"/>
      <c r="D458" s="229" t="s">
        <v>223</v>
      </c>
      <c r="E458" s="43"/>
      <c r="F458" s="230" t="s">
        <v>847</v>
      </c>
      <c r="G458" s="43"/>
      <c r="H458" s="43"/>
      <c r="I458" s="231"/>
      <c r="J458" s="43"/>
      <c r="K458" s="43"/>
      <c r="L458" s="47"/>
      <c r="M458" s="232"/>
      <c r="N458" s="233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223</v>
      </c>
      <c r="AU458" s="20" t="s">
        <v>84</v>
      </c>
    </row>
    <row r="459" s="13" customFormat="1">
      <c r="A459" s="13"/>
      <c r="B459" s="234"/>
      <c r="C459" s="235"/>
      <c r="D459" s="236" t="s">
        <v>173</v>
      </c>
      <c r="E459" s="237" t="s">
        <v>21</v>
      </c>
      <c r="F459" s="238" t="s">
        <v>106</v>
      </c>
      <c r="G459" s="235"/>
      <c r="H459" s="239">
        <v>1.9650000000000001</v>
      </c>
      <c r="I459" s="240"/>
      <c r="J459" s="235"/>
      <c r="K459" s="235"/>
      <c r="L459" s="241"/>
      <c r="M459" s="242"/>
      <c r="N459" s="243"/>
      <c r="O459" s="243"/>
      <c r="P459" s="243"/>
      <c r="Q459" s="243"/>
      <c r="R459" s="243"/>
      <c r="S459" s="243"/>
      <c r="T459" s="24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173</v>
      </c>
      <c r="AU459" s="245" t="s">
        <v>84</v>
      </c>
      <c r="AV459" s="13" t="s">
        <v>84</v>
      </c>
      <c r="AW459" s="13" t="s">
        <v>35</v>
      </c>
      <c r="AX459" s="13" t="s">
        <v>82</v>
      </c>
      <c r="AY459" s="245" t="s">
        <v>215</v>
      </c>
    </row>
    <row r="460" s="2" customFormat="1" ht="37.8" customHeight="1">
      <c r="A460" s="41"/>
      <c r="B460" s="42"/>
      <c r="C460" s="216" t="s">
        <v>807</v>
      </c>
      <c r="D460" s="216" t="s">
        <v>217</v>
      </c>
      <c r="E460" s="217" t="s">
        <v>849</v>
      </c>
      <c r="F460" s="218" t="s">
        <v>850</v>
      </c>
      <c r="G460" s="219" t="s">
        <v>108</v>
      </c>
      <c r="H460" s="220">
        <v>9.8350000000000009</v>
      </c>
      <c r="I460" s="221"/>
      <c r="J460" s="222">
        <f>ROUND(I460*H460,2)</f>
        <v>0</v>
      </c>
      <c r="K460" s="218" t="s">
        <v>220</v>
      </c>
      <c r="L460" s="47"/>
      <c r="M460" s="223" t="s">
        <v>21</v>
      </c>
      <c r="N460" s="224" t="s">
        <v>45</v>
      </c>
      <c r="O460" s="87"/>
      <c r="P460" s="225">
        <f>O460*H460</f>
        <v>0</v>
      </c>
      <c r="Q460" s="225">
        <v>0</v>
      </c>
      <c r="R460" s="225">
        <f>Q460*H460</f>
        <v>0</v>
      </c>
      <c r="S460" s="225">
        <v>0.0054999999999999997</v>
      </c>
      <c r="T460" s="226">
        <f>S460*H460</f>
        <v>0.054092500000000002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7" t="s">
        <v>318</v>
      </c>
      <c r="AT460" s="227" t="s">
        <v>217</v>
      </c>
      <c r="AU460" s="227" t="s">
        <v>84</v>
      </c>
      <c r="AY460" s="20" t="s">
        <v>215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20" t="s">
        <v>82</v>
      </c>
      <c r="BK460" s="228">
        <f>ROUND(I460*H460,2)</f>
        <v>0</v>
      </c>
      <c r="BL460" s="20" t="s">
        <v>318</v>
      </c>
      <c r="BM460" s="227" t="s">
        <v>851</v>
      </c>
    </row>
    <row r="461" s="2" customFormat="1">
      <c r="A461" s="41"/>
      <c r="B461" s="42"/>
      <c r="C461" s="43"/>
      <c r="D461" s="229" t="s">
        <v>223</v>
      </c>
      <c r="E461" s="43"/>
      <c r="F461" s="230" t="s">
        <v>852</v>
      </c>
      <c r="G461" s="43"/>
      <c r="H461" s="43"/>
      <c r="I461" s="231"/>
      <c r="J461" s="43"/>
      <c r="K461" s="43"/>
      <c r="L461" s="47"/>
      <c r="M461" s="232"/>
      <c r="N461" s="233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223</v>
      </c>
      <c r="AU461" s="20" t="s">
        <v>84</v>
      </c>
    </row>
    <row r="462" s="16" customFormat="1">
      <c r="A462" s="16"/>
      <c r="B462" s="268"/>
      <c r="C462" s="269"/>
      <c r="D462" s="236" t="s">
        <v>173</v>
      </c>
      <c r="E462" s="270" t="s">
        <v>21</v>
      </c>
      <c r="F462" s="271" t="s">
        <v>853</v>
      </c>
      <c r="G462" s="269"/>
      <c r="H462" s="270" t="s">
        <v>21</v>
      </c>
      <c r="I462" s="272"/>
      <c r="J462" s="269"/>
      <c r="K462" s="269"/>
      <c r="L462" s="273"/>
      <c r="M462" s="274"/>
      <c r="N462" s="275"/>
      <c r="O462" s="275"/>
      <c r="P462" s="275"/>
      <c r="Q462" s="275"/>
      <c r="R462" s="275"/>
      <c r="S462" s="275"/>
      <c r="T462" s="27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77" t="s">
        <v>173</v>
      </c>
      <c r="AU462" s="277" t="s">
        <v>84</v>
      </c>
      <c r="AV462" s="16" t="s">
        <v>82</v>
      </c>
      <c r="AW462" s="16" t="s">
        <v>35</v>
      </c>
      <c r="AX462" s="16" t="s">
        <v>74</v>
      </c>
      <c r="AY462" s="277" t="s">
        <v>215</v>
      </c>
    </row>
    <row r="463" s="13" customFormat="1">
      <c r="A463" s="13"/>
      <c r="B463" s="234"/>
      <c r="C463" s="235"/>
      <c r="D463" s="236" t="s">
        <v>173</v>
      </c>
      <c r="E463" s="237" t="s">
        <v>21</v>
      </c>
      <c r="F463" s="238" t="s">
        <v>1479</v>
      </c>
      <c r="G463" s="235"/>
      <c r="H463" s="239">
        <v>2.6970000000000001</v>
      </c>
      <c r="I463" s="240"/>
      <c r="J463" s="235"/>
      <c r="K463" s="235"/>
      <c r="L463" s="241"/>
      <c r="M463" s="242"/>
      <c r="N463" s="243"/>
      <c r="O463" s="243"/>
      <c r="P463" s="243"/>
      <c r="Q463" s="243"/>
      <c r="R463" s="243"/>
      <c r="S463" s="243"/>
      <c r="T463" s="24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5" t="s">
        <v>173</v>
      </c>
      <c r="AU463" s="245" t="s">
        <v>84</v>
      </c>
      <c r="AV463" s="13" t="s">
        <v>84</v>
      </c>
      <c r="AW463" s="13" t="s">
        <v>35</v>
      </c>
      <c r="AX463" s="13" t="s">
        <v>74</v>
      </c>
      <c r="AY463" s="245" t="s">
        <v>215</v>
      </c>
    </row>
    <row r="464" s="16" customFormat="1">
      <c r="A464" s="16"/>
      <c r="B464" s="268"/>
      <c r="C464" s="269"/>
      <c r="D464" s="236" t="s">
        <v>173</v>
      </c>
      <c r="E464" s="270" t="s">
        <v>21</v>
      </c>
      <c r="F464" s="271" t="s">
        <v>1476</v>
      </c>
      <c r="G464" s="269"/>
      <c r="H464" s="270" t="s">
        <v>21</v>
      </c>
      <c r="I464" s="272"/>
      <c r="J464" s="269"/>
      <c r="K464" s="269"/>
      <c r="L464" s="273"/>
      <c r="M464" s="274"/>
      <c r="N464" s="275"/>
      <c r="O464" s="275"/>
      <c r="P464" s="275"/>
      <c r="Q464" s="275"/>
      <c r="R464" s="275"/>
      <c r="S464" s="275"/>
      <c r="T464" s="27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77" t="s">
        <v>173</v>
      </c>
      <c r="AU464" s="277" t="s">
        <v>84</v>
      </c>
      <c r="AV464" s="16" t="s">
        <v>82</v>
      </c>
      <c r="AW464" s="16" t="s">
        <v>35</v>
      </c>
      <c r="AX464" s="16" t="s">
        <v>74</v>
      </c>
      <c r="AY464" s="277" t="s">
        <v>215</v>
      </c>
    </row>
    <row r="465" s="13" customFormat="1">
      <c r="A465" s="13"/>
      <c r="B465" s="234"/>
      <c r="C465" s="235"/>
      <c r="D465" s="236" t="s">
        <v>173</v>
      </c>
      <c r="E465" s="237" t="s">
        <v>21</v>
      </c>
      <c r="F465" s="238" t="s">
        <v>1480</v>
      </c>
      <c r="G465" s="235"/>
      <c r="H465" s="239">
        <v>1.3200000000000001</v>
      </c>
      <c r="I465" s="240"/>
      <c r="J465" s="235"/>
      <c r="K465" s="235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173</v>
      </c>
      <c r="AU465" s="245" t="s">
        <v>84</v>
      </c>
      <c r="AV465" s="13" t="s">
        <v>84</v>
      </c>
      <c r="AW465" s="13" t="s">
        <v>35</v>
      </c>
      <c r="AX465" s="13" t="s">
        <v>74</v>
      </c>
      <c r="AY465" s="245" t="s">
        <v>215</v>
      </c>
    </row>
    <row r="466" s="16" customFormat="1">
      <c r="A466" s="16"/>
      <c r="B466" s="268"/>
      <c r="C466" s="269"/>
      <c r="D466" s="236" t="s">
        <v>173</v>
      </c>
      <c r="E466" s="270" t="s">
        <v>21</v>
      </c>
      <c r="F466" s="271" t="s">
        <v>854</v>
      </c>
      <c r="G466" s="269"/>
      <c r="H466" s="270" t="s">
        <v>21</v>
      </c>
      <c r="I466" s="272"/>
      <c r="J466" s="269"/>
      <c r="K466" s="269"/>
      <c r="L466" s="273"/>
      <c r="M466" s="274"/>
      <c r="N466" s="275"/>
      <c r="O466" s="275"/>
      <c r="P466" s="275"/>
      <c r="Q466" s="275"/>
      <c r="R466" s="275"/>
      <c r="S466" s="275"/>
      <c r="T466" s="27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77" t="s">
        <v>173</v>
      </c>
      <c r="AU466" s="277" t="s">
        <v>84</v>
      </c>
      <c r="AV466" s="16" t="s">
        <v>82</v>
      </c>
      <c r="AW466" s="16" t="s">
        <v>35</v>
      </c>
      <c r="AX466" s="16" t="s">
        <v>74</v>
      </c>
      <c r="AY466" s="277" t="s">
        <v>215</v>
      </c>
    </row>
    <row r="467" s="13" customFormat="1">
      <c r="A467" s="13"/>
      <c r="B467" s="234"/>
      <c r="C467" s="235"/>
      <c r="D467" s="236" t="s">
        <v>173</v>
      </c>
      <c r="E467" s="237" t="s">
        <v>21</v>
      </c>
      <c r="F467" s="238" t="s">
        <v>1481</v>
      </c>
      <c r="G467" s="235"/>
      <c r="H467" s="239">
        <v>5.8179999999999996</v>
      </c>
      <c r="I467" s="240"/>
      <c r="J467" s="235"/>
      <c r="K467" s="235"/>
      <c r="L467" s="241"/>
      <c r="M467" s="242"/>
      <c r="N467" s="243"/>
      <c r="O467" s="243"/>
      <c r="P467" s="243"/>
      <c r="Q467" s="243"/>
      <c r="R467" s="243"/>
      <c r="S467" s="243"/>
      <c r="T467" s="24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5" t="s">
        <v>173</v>
      </c>
      <c r="AU467" s="245" t="s">
        <v>84</v>
      </c>
      <c r="AV467" s="13" t="s">
        <v>84</v>
      </c>
      <c r="AW467" s="13" t="s">
        <v>35</v>
      </c>
      <c r="AX467" s="13" t="s">
        <v>74</v>
      </c>
      <c r="AY467" s="245" t="s">
        <v>215</v>
      </c>
    </row>
    <row r="468" s="14" customFormat="1">
      <c r="A468" s="14"/>
      <c r="B468" s="246"/>
      <c r="C468" s="247"/>
      <c r="D468" s="236" t="s">
        <v>173</v>
      </c>
      <c r="E468" s="248" t="s">
        <v>21</v>
      </c>
      <c r="F468" s="249" t="s">
        <v>226</v>
      </c>
      <c r="G468" s="247"/>
      <c r="H468" s="250">
        <v>9.8350000000000009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173</v>
      </c>
      <c r="AU468" s="256" t="s">
        <v>84</v>
      </c>
      <c r="AV468" s="14" t="s">
        <v>120</v>
      </c>
      <c r="AW468" s="14" t="s">
        <v>35</v>
      </c>
      <c r="AX468" s="14" t="s">
        <v>74</v>
      </c>
      <c r="AY468" s="256" t="s">
        <v>215</v>
      </c>
    </row>
    <row r="469" s="15" customFormat="1">
      <c r="A469" s="15"/>
      <c r="B469" s="257"/>
      <c r="C469" s="258"/>
      <c r="D469" s="236" t="s">
        <v>173</v>
      </c>
      <c r="E469" s="259" t="s">
        <v>110</v>
      </c>
      <c r="F469" s="260" t="s">
        <v>227</v>
      </c>
      <c r="G469" s="258"/>
      <c r="H469" s="261">
        <v>9.8350000000000009</v>
      </c>
      <c r="I469" s="262"/>
      <c r="J469" s="258"/>
      <c r="K469" s="258"/>
      <c r="L469" s="263"/>
      <c r="M469" s="264"/>
      <c r="N469" s="265"/>
      <c r="O469" s="265"/>
      <c r="P469" s="265"/>
      <c r="Q469" s="265"/>
      <c r="R469" s="265"/>
      <c r="S469" s="265"/>
      <c r="T469" s="266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7" t="s">
        <v>173</v>
      </c>
      <c r="AU469" s="267" t="s">
        <v>84</v>
      </c>
      <c r="AV469" s="15" t="s">
        <v>221</v>
      </c>
      <c r="AW469" s="15" t="s">
        <v>35</v>
      </c>
      <c r="AX469" s="15" t="s">
        <v>82</v>
      </c>
      <c r="AY469" s="267" t="s">
        <v>215</v>
      </c>
    </row>
    <row r="470" s="2" customFormat="1" ht="37.8" customHeight="1">
      <c r="A470" s="41"/>
      <c r="B470" s="42"/>
      <c r="C470" s="216" t="s">
        <v>812</v>
      </c>
      <c r="D470" s="216" t="s">
        <v>217</v>
      </c>
      <c r="E470" s="217" t="s">
        <v>857</v>
      </c>
      <c r="F470" s="218" t="s">
        <v>858</v>
      </c>
      <c r="G470" s="219" t="s">
        <v>108</v>
      </c>
      <c r="H470" s="220">
        <v>17.756</v>
      </c>
      <c r="I470" s="221"/>
      <c r="J470" s="222">
        <f>ROUND(I470*H470,2)</f>
        <v>0</v>
      </c>
      <c r="K470" s="218" t="s">
        <v>220</v>
      </c>
      <c r="L470" s="47"/>
      <c r="M470" s="223" t="s">
        <v>21</v>
      </c>
      <c r="N470" s="224" t="s">
        <v>45</v>
      </c>
      <c r="O470" s="87"/>
      <c r="P470" s="225">
        <f>O470*H470</f>
        <v>0</v>
      </c>
      <c r="Q470" s="225">
        <v>0.00093999999999999997</v>
      </c>
      <c r="R470" s="225">
        <f>Q470*H470</f>
        <v>0.01669064</v>
      </c>
      <c r="S470" s="225">
        <v>0</v>
      </c>
      <c r="T470" s="226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7" t="s">
        <v>318</v>
      </c>
      <c r="AT470" s="227" t="s">
        <v>217</v>
      </c>
      <c r="AU470" s="227" t="s">
        <v>84</v>
      </c>
      <c r="AY470" s="20" t="s">
        <v>215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20" t="s">
        <v>82</v>
      </c>
      <c r="BK470" s="228">
        <f>ROUND(I470*H470,2)</f>
        <v>0</v>
      </c>
      <c r="BL470" s="20" t="s">
        <v>318</v>
      </c>
      <c r="BM470" s="227" t="s">
        <v>859</v>
      </c>
    </row>
    <row r="471" s="2" customFormat="1">
      <c r="A471" s="41"/>
      <c r="B471" s="42"/>
      <c r="C471" s="43"/>
      <c r="D471" s="229" t="s">
        <v>223</v>
      </c>
      <c r="E471" s="43"/>
      <c r="F471" s="230" t="s">
        <v>860</v>
      </c>
      <c r="G471" s="43"/>
      <c r="H471" s="43"/>
      <c r="I471" s="231"/>
      <c r="J471" s="43"/>
      <c r="K471" s="43"/>
      <c r="L471" s="47"/>
      <c r="M471" s="232"/>
      <c r="N471" s="233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223</v>
      </c>
      <c r="AU471" s="20" t="s">
        <v>84</v>
      </c>
    </row>
    <row r="472" s="13" customFormat="1">
      <c r="A472" s="13"/>
      <c r="B472" s="234"/>
      <c r="C472" s="235"/>
      <c r="D472" s="236" t="s">
        <v>173</v>
      </c>
      <c r="E472" s="237" t="s">
        <v>21</v>
      </c>
      <c r="F472" s="238" t="s">
        <v>1482</v>
      </c>
      <c r="G472" s="235"/>
      <c r="H472" s="239">
        <v>8.2940000000000005</v>
      </c>
      <c r="I472" s="240"/>
      <c r="J472" s="235"/>
      <c r="K472" s="235"/>
      <c r="L472" s="241"/>
      <c r="M472" s="242"/>
      <c r="N472" s="243"/>
      <c r="O472" s="243"/>
      <c r="P472" s="243"/>
      <c r="Q472" s="243"/>
      <c r="R472" s="243"/>
      <c r="S472" s="243"/>
      <c r="T472" s="24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5" t="s">
        <v>173</v>
      </c>
      <c r="AU472" s="245" t="s">
        <v>84</v>
      </c>
      <c r="AV472" s="13" t="s">
        <v>84</v>
      </c>
      <c r="AW472" s="13" t="s">
        <v>35</v>
      </c>
      <c r="AX472" s="13" t="s">
        <v>74</v>
      </c>
      <c r="AY472" s="245" t="s">
        <v>215</v>
      </c>
    </row>
    <row r="473" s="14" customFormat="1">
      <c r="A473" s="14"/>
      <c r="B473" s="246"/>
      <c r="C473" s="247"/>
      <c r="D473" s="236" t="s">
        <v>173</v>
      </c>
      <c r="E473" s="248" t="s">
        <v>21</v>
      </c>
      <c r="F473" s="249" t="s">
        <v>226</v>
      </c>
      <c r="G473" s="247"/>
      <c r="H473" s="250">
        <v>8.2940000000000005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6" t="s">
        <v>173</v>
      </c>
      <c r="AU473" s="256" t="s">
        <v>84</v>
      </c>
      <c r="AV473" s="14" t="s">
        <v>120</v>
      </c>
      <c r="AW473" s="14" t="s">
        <v>35</v>
      </c>
      <c r="AX473" s="14" t="s">
        <v>74</v>
      </c>
      <c r="AY473" s="256" t="s">
        <v>215</v>
      </c>
    </row>
    <row r="474" s="16" customFormat="1">
      <c r="A474" s="16"/>
      <c r="B474" s="268"/>
      <c r="C474" s="269"/>
      <c r="D474" s="236" t="s">
        <v>173</v>
      </c>
      <c r="E474" s="270" t="s">
        <v>21</v>
      </c>
      <c r="F474" s="271" t="s">
        <v>862</v>
      </c>
      <c r="G474" s="269"/>
      <c r="H474" s="270" t="s">
        <v>21</v>
      </c>
      <c r="I474" s="272"/>
      <c r="J474" s="269"/>
      <c r="K474" s="269"/>
      <c r="L474" s="273"/>
      <c r="M474" s="274"/>
      <c r="N474" s="275"/>
      <c r="O474" s="275"/>
      <c r="P474" s="275"/>
      <c r="Q474" s="275"/>
      <c r="R474" s="275"/>
      <c r="S474" s="275"/>
      <c r="T474" s="27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77" t="s">
        <v>173</v>
      </c>
      <c r="AU474" s="277" t="s">
        <v>84</v>
      </c>
      <c r="AV474" s="16" t="s">
        <v>82</v>
      </c>
      <c r="AW474" s="16" t="s">
        <v>35</v>
      </c>
      <c r="AX474" s="16" t="s">
        <v>74</v>
      </c>
      <c r="AY474" s="277" t="s">
        <v>215</v>
      </c>
    </row>
    <row r="475" s="16" customFormat="1">
      <c r="A475" s="16"/>
      <c r="B475" s="268"/>
      <c r="C475" s="269"/>
      <c r="D475" s="236" t="s">
        <v>173</v>
      </c>
      <c r="E475" s="270" t="s">
        <v>21</v>
      </c>
      <c r="F475" s="271" t="s">
        <v>1483</v>
      </c>
      <c r="G475" s="269"/>
      <c r="H475" s="270" t="s">
        <v>21</v>
      </c>
      <c r="I475" s="272"/>
      <c r="J475" s="269"/>
      <c r="K475" s="269"/>
      <c r="L475" s="273"/>
      <c r="M475" s="274"/>
      <c r="N475" s="275"/>
      <c r="O475" s="275"/>
      <c r="P475" s="275"/>
      <c r="Q475" s="275"/>
      <c r="R475" s="275"/>
      <c r="S475" s="275"/>
      <c r="T475" s="27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77" t="s">
        <v>173</v>
      </c>
      <c r="AU475" s="277" t="s">
        <v>84</v>
      </c>
      <c r="AV475" s="16" t="s">
        <v>82</v>
      </c>
      <c r="AW475" s="16" t="s">
        <v>35</v>
      </c>
      <c r="AX475" s="16" t="s">
        <v>74</v>
      </c>
      <c r="AY475" s="277" t="s">
        <v>215</v>
      </c>
    </row>
    <row r="476" s="13" customFormat="1">
      <c r="A476" s="13"/>
      <c r="B476" s="234"/>
      <c r="C476" s="235"/>
      <c r="D476" s="236" t="s">
        <v>173</v>
      </c>
      <c r="E476" s="237" t="s">
        <v>21</v>
      </c>
      <c r="F476" s="238" t="s">
        <v>1484</v>
      </c>
      <c r="G476" s="235"/>
      <c r="H476" s="239">
        <v>4.6980000000000004</v>
      </c>
      <c r="I476" s="240"/>
      <c r="J476" s="235"/>
      <c r="K476" s="235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173</v>
      </c>
      <c r="AU476" s="245" t="s">
        <v>84</v>
      </c>
      <c r="AV476" s="13" t="s">
        <v>84</v>
      </c>
      <c r="AW476" s="13" t="s">
        <v>35</v>
      </c>
      <c r="AX476" s="13" t="s">
        <v>74</v>
      </c>
      <c r="AY476" s="245" t="s">
        <v>215</v>
      </c>
    </row>
    <row r="477" s="13" customFormat="1">
      <c r="A477" s="13"/>
      <c r="B477" s="234"/>
      <c r="C477" s="235"/>
      <c r="D477" s="236" t="s">
        <v>173</v>
      </c>
      <c r="E477" s="237" t="s">
        <v>21</v>
      </c>
      <c r="F477" s="238" t="s">
        <v>1475</v>
      </c>
      <c r="G477" s="235"/>
      <c r="H477" s="239">
        <v>-0.13800000000000001</v>
      </c>
      <c r="I477" s="240"/>
      <c r="J477" s="235"/>
      <c r="K477" s="235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173</v>
      </c>
      <c r="AU477" s="245" t="s">
        <v>84</v>
      </c>
      <c r="AV477" s="13" t="s">
        <v>84</v>
      </c>
      <c r="AW477" s="13" t="s">
        <v>35</v>
      </c>
      <c r="AX477" s="13" t="s">
        <v>74</v>
      </c>
      <c r="AY477" s="245" t="s">
        <v>215</v>
      </c>
    </row>
    <row r="478" s="16" customFormat="1">
      <c r="A478" s="16"/>
      <c r="B478" s="268"/>
      <c r="C478" s="269"/>
      <c r="D478" s="236" t="s">
        <v>173</v>
      </c>
      <c r="E478" s="270" t="s">
        <v>21</v>
      </c>
      <c r="F478" s="271" t="s">
        <v>1476</v>
      </c>
      <c r="G478" s="269"/>
      <c r="H478" s="270" t="s">
        <v>21</v>
      </c>
      <c r="I478" s="272"/>
      <c r="J478" s="269"/>
      <c r="K478" s="269"/>
      <c r="L478" s="273"/>
      <c r="M478" s="274"/>
      <c r="N478" s="275"/>
      <c r="O478" s="275"/>
      <c r="P478" s="275"/>
      <c r="Q478" s="275"/>
      <c r="R478" s="275"/>
      <c r="S478" s="275"/>
      <c r="T478" s="27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77" t="s">
        <v>173</v>
      </c>
      <c r="AU478" s="277" t="s">
        <v>84</v>
      </c>
      <c r="AV478" s="16" t="s">
        <v>82</v>
      </c>
      <c r="AW478" s="16" t="s">
        <v>35</v>
      </c>
      <c r="AX478" s="16" t="s">
        <v>74</v>
      </c>
      <c r="AY478" s="277" t="s">
        <v>215</v>
      </c>
    </row>
    <row r="479" s="13" customFormat="1">
      <c r="A479" s="13"/>
      <c r="B479" s="234"/>
      <c r="C479" s="235"/>
      <c r="D479" s="236" t="s">
        <v>173</v>
      </c>
      <c r="E479" s="237" t="s">
        <v>21</v>
      </c>
      <c r="F479" s="238" t="s">
        <v>1485</v>
      </c>
      <c r="G479" s="235"/>
      <c r="H479" s="239">
        <v>1.9930000000000001</v>
      </c>
      <c r="I479" s="240"/>
      <c r="J479" s="235"/>
      <c r="K479" s="235"/>
      <c r="L479" s="241"/>
      <c r="M479" s="242"/>
      <c r="N479" s="243"/>
      <c r="O479" s="243"/>
      <c r="P479" s="243"/>
      <c r="Q479" s="243"/>
      <c r="R479" s="243"/>
      <c r="S479" s="243"/>
      <c r="T479" s="24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5" t="s">
        <v>173</v>
      </c>
      <c r="AU479" s="245" t="s">
        <v>84</v>
      </c>
      <c r="AV479" s="13" t="s">
        <v>84</v>
      </c>
      <c r="AW479" s="13" t="s">
        <v>35</v>
      </c>
      <c r="AX479" s="13" t="s">
        <v>74</v>
      </c>
      <c r="AY479" s="245" t="s">
        <v>215</v>
      </c>
    </row>
    <row r="480" s="16" customFormat="1">
      <c r="A480" s="16"/>
      <c r="B480" s="268"/>
      <c r="C480" s="269"/>
      <c r="D480" s="236" t="s">
        <v>173</v>
      </c>
      <c r="E480" s="270" t="s">
        <v>21</v>
      </c>
      <c r="F480" s="271" t="s">
        <v>1486</v>
      </c>
      <c r="G480" s="269"/>
      <c r="H480" s="270" t="s">
        <v>21</v>
      </c>
      <c r="I480" s="272"/>
      <c r="J480" s="269"/>
      <c r="K480" s="269"/>
      <c r="L480" s="273"/>
      <c r="M480" s="274"/>
      <c r="N480" s="275"/>
      <c r="O480" s="275"/>
      <c r="P480" s="275"/>
      <c r="Q480" s="275"/>
      <c r="R480" s="275"/>
      <c r="S480" s="275"/>
      <c r="T480" s="27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77" t="s">
        <v>173</v>
      </c>
      <c r="AU480" s="277" t="s">
        <v>84</v>
      </c>
      <c r="AV480" s="16" t="s">
        <v>82</v>
      </c>
      <c r="AW480" s="16" t="s">
        <v>35</v>
      </c>
      <c r="AX480" s="16" t="s">
        <v>74</v>
      </c>
      <c r="AY480" s="277" t="s">
        <v>215</v>
      </c>
    </row>
    <row r="481" s="13" customFormat="1">
      <c r="A481" s="13"/>
      <c r="B481" s="234"/>
      <c r="C481" s="235"/>
      <c r="D481" s="236" t="s">
        <v>173</v>
      </c>
      <c r="E481" s="237" t="s">
        <v>21</v>
      </c>
      <c r="F481" s="238" t="s">
        <v>1487</v>
      </c>
      <c r="G481" s="235"/>
      <c r="H481" s="239">
        <v>2.9089999999999998</v>
      </c>
      <c r="I481" s="240"/>
      <c r="J481" s="235"/>
      <c r="K481" s="235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173</v>
      </c>
      <c r="AU481" s="245" t="s">
        <v>84</v>
      </c>
      <c r="AV481" s="13" t="s">
        <v>84</v>
      </c>
      <c r="AW481" s="13" t="s">
        <v>35</v>
      </c>
      <c r="AX481" s="13" t="s">
        <v>74</v>
      </c>
      <c r="AY481" s="245" t="s">
        <v>215</v>
      </c>
    </row>
    <row r="482" s="14" customFormat="1">
      <c r="A482" s="14"/>
      <c r="B482" s="246"/>
      <c r="C482" s="247"/>
      <c r="D482" s="236" t="s">
        <v>173</v>
      </c>
      <c r="E482" s="248" t="s">
        <v>1360</v>
      </c>
      <c r="F482" s="249" t="s">
        <v>226</v>
      </c>
      <c r="G482" s="247"/>
      <c r="H482" s="250">
        <v>9.4619999999999997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173</v>
      </c>
      <c r="AU482" s="256" t="s">
        <v>84</v>
      </c>
      <c r="AV482" s="14" t="s">
        <v>120</v>
      </c>
      <c r="AW482" s="14" t="s">
        <v>35</v>
      </c>
      <c r="AX482" s="14" t="s">
        <v>74</v>
      </c>
      <c r="AY482" s="256" t="s">
        <v>215</v>
      </c>
    </row>
    <row r="483" s="15" customFormat="1">
      <c r="A483" s="15"/>
      <c r="B483" s="257"/>
      <c r="C483" s="258"/>
      <c r="D483" s="236" t="s">
        <v>173</v>
      </c>
      <c r="E483" s="259" t="s">
        <v>21</v>
      </c>
      <c r="F483" s="260" t="s">
        <v>227</v>
      </c>
      <c r="G483" s="258"/>
      <c r="H483" s="261">
        <v>17.756</v>
      </c>
      <c r="I483" s="262"/>
      <c r="J483" s="258"/>
      <c r="K483" s="258"/>
      <c r="L483" s="263"/>
      <c r="M483" s="264"/>
      <c r="N483" s="265"/>
      <c r="O483" s="265"/>
      <c r="P483" s="265"/>
      <c r="Q483" s="265"/>
      <c r="R483" s="265"/>
      <c r="S483" s="265"/>
      <c r="T483" s="266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7" t="s">
        <v>173</v>
      </c>
      <c r="AU483" s="267" t="s">
        <v>84</v>
      </c>
      <c r="AV483" s="15" t="s">
        <v>221</v>
      </c>
      <c r="AW483" s="15" t="s">
        <v>35</v>
      </c>
      <c r="AX483" s="15" t="s">
        <v>82</v>
      </c>
      <c r="AY483" s="267" t="s">
        <v>215</v>
      </c>
    </row>
    <row r="484" s="2" customFormat="1" ht="49.05" customHeight="1">
      <c r="A484" s="41"/>
      <c r="B484" s="42"/>
      <c r="C484" s="278" t="s">
        <v>816</v>
      </c>
      <c r="D484" s="278" t="s">
        <v>278</v>
      </c>
      <c r="E484" s="279" t="s">
        <v>802</v>
      </c>
      <c r="F484" s="280" t="s">
        <v>803</v>
      </c>
      <c r="G484" s="281" t="s">
        <v>108</v>
      </c>
      <c r="H484" s="282">
        <v>21.306999999999999</v>
      </c>
      <c r="I484" s="283"/>
      <c r="J484" s="284">
        <f>ROUND(I484*H484,2)</f>
        <v>0</v>
      </c>
      <c r="K484" s="280" t="s">
        <v>220</v>
      </c>
      <c r="L484" s="285"/>
      <c r="M484" s="286" t="s">
        <v>21</v>
      </c>
      <c r="N484" s="287" t="s">
        <v>45</v>
      </c>
      <c r="O484" s="87"/>
      <c r="P484" s="225">
        <f>O484*H484</f>
        <v>0</v>
      </c>
      <c r="Q484" s="225">
        <v>0.0054000000000000003</v>
      </c>
      <c r="R484" s="225">
        <f>Q484*H484</f>
        <v>0.1150578</v>
      </c>
      <c r="S484" s="225">
        <v>0</v>
      </c>
      <c r="T484" s="226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7" t="s">
        <v>420</v>
      </c>
      <c r="AT484" s="227" t="s">
        <v>278</v>
      </c>
      <c r="AU484" s="227" t="s">
        <v>84</v>
      </c>
      <c r="AY484" s="20" t="s">
        <v>215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20" t="s">
        <v>82</v>
      </c>
      <c r="BK484" s="228">
        <f>ROUND(I484*H484,2)</f>
        <v>0</v>
      </c>
      <c r="BL484" s="20" t="s">
        <v>318</v>
      </c>
      <c r="BM484" s="227" t="s">
        <v>872</v>
      </c>
    </row>
    <row r="485" s="13" customFormat="1">
      <c r="A485" s="13"/>
      <c r="B485" s="234"/>
      <c r="C485" s="235"/>
      <c r="D485" s="236" t="s">
        <v>173</v>
      </c>
      <c r="E485" s="237" t="s">
        <v>21</v>
      </c>
      <c r="F485" s="238" t="s">
        <v>1488</v>
      </c>
      <c r="G485" s="235"/>
      <c r="H485" s="239">
        <v>9.9529999999999994</v>
      </c>
      <c r="I485" s="240"/>
      <c r="J485" s="235"/>
      <c r="K485" s="235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173</v>
      </c>
      <c r="AU485" s="245" t="s">
        <v>84</v>
      </c>
      <c r="AV485" s="13" t="s">
        <v>84</v>
      </c>
      <c r="AW485" s="13" t="s">
        <v>35</v>
      </c>
      <c r="AX485" s="13" t="s">
        <v>74</v>
      </c>
      <c r="AY485" s="245" t="s">
        <v>215</v>
      </c>
    </row>
    <row r="486" s="13" customFormat="1">
      <c r="A486" s="13"/>
      <c r="B486" s="234"/>
      <c r="C486" s="235"/>
      <c r="D486" s="236" t="s">
        <v>173</v>
      </c>
      <c r="E486" s="237" t="s">
        <v>21</v>
      </c>
      <c r="F486" s="238" t="s">
        <v>1489</v>
      </c>
      <c r="G486" s="235"/>
      <c r="H486" s="239">
        <v>11.353999999999999</v>
      </c>
      <c r="I486" s="240"/>
      <c r="J486" s="235"/>
      <c r="K486" s="235"/>
      <c r="L486" s="241"/>
      <c r="M486" s="242"/>
      <c r="N486" s="243"/>
      <c r="O486" s="243"/>
      <c r="P486" s="243"/>
      <c r="Q486" s="243"/>
      <c r="R486" s="243"/>
      <c r="S486" s="243"/>
      <c r="T486" s="24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5" t="s">
        <v>173</v>
      </c>
      <c r="AU486" s="245" t="s">
        <v>84</v>
      </c>
      <c r="AV486" s="13" t="s">
        <v>84</v>
      </c>
      <c r="AW486" s="13" t="s">
        <v>35</v>
      </c>
      <c r="AX486" s="13" t="s">
        <v>74</v>
      </c>
      <c r="AY486" s="245" t="s">
        <v>215</v>
      </c>
    </row>
    <row r="487" s="15" customFormat="1">
      <c r="A487" s="15"/>
      <c r="B487" s="257"/>
      <c r="C487" s="258"/>
      <c r="D487" s="236" t="s">
        <v>173</v>
      </c>
      <c r="E487" s="259" t="s">
        <v>21</v>
      </c>
      <c r="F487" s="260" t="s">
        <v>227</v>
      </c>
      <c r="G487" s="258"/>
      <c r="H487" s="261">
        <v>21.306999999999999</v>
      </c>
      <c r="I487" s="262"/>
      <c r="J487" s="258"/>
      <c r="K487" s="258"/>
      <c r="L487" s="263"/>
      <c r="M487" s="264"/>
      <c r="N487" s="265"/>
      <c r="O487" s="265"/>
      <c r="P487" s="265"/>
      <c r="Q487" s="265"/>
      <c r="R487" s="265"/>
      <c r="S487" s="265"/>
      <c r="T487" s="26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7" t="s">
        <v>173</v>
      </c>
      <c r="AU487" s="267" t="s">
        <v>84</v>
      </c>
      <c r="AV487" s="15" t="s">
        <v>221</v>
      </c>
      <c r="AW487" s="15" t="s">
        <v>35</v>
      </c>
      <c r="AX487" s="15" t="s">
        <v>82</v>
      </c>
      <c r="AY487" s="267" t="s">
        <v>215</v>
      </c>
    </row>
    <row r="488" s="2" customFormat="1" ht="37.8" customHeight="1">
      <c r="A488" s="41"/>
      <c r="B488" s="42"/>
      <c r="C488" s="216" t="s">
        <v>821</v>
      </c>
      <c r="D488" s="216" t="s">
        <v>217</v>
      </c>
      <c r="E488" s="217" t="s">
        <v>876</v>
      </c>
      <c r="F488" s="218" t="s">
        <v>877</v>
      </c>
      <c r="G488" s="219" t="s">
        <v>108</v>
      </c>
      <c r="H488" s="220">
        <v>1.9650000000000001</v>
      </c>
      <c r="I488" s="221"/>
      <c r="J488" s="222">
        <f>ROUND(I488*H488,2)</f>
        <v>0</v>
      </c>
      <c r="K488" s="218" t="s">
        <v>220</v>
      </c>
      <c r="L488" s="47"/>
      <c r="M488" s="223" t="s">
        <v>21</v>
      </c>
      <c r="N488" s="224" t="s">
        <v>45</v>
      </c>
      <c r="O488" s="87"/>
      <c r="P488" s="225">
        <f>O488*H488</f>
        <v>0</v>
      </c>
      <c r="Q488" s="225">
        <v>0</v>
      </c>
      <c r="R488" s="225">
        <f>Q488*H488</f>
        <v>0</v>
      </c>
      <c r="S488" s="225">
        <v>0.0032000000000000002</v>
      </c>
      <c r="T488" s="226">
        <f>S488*H488</f>
        <v>0.0062880000000000002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7" t="s">
        <v>318</v>
      </c>
      <c r="AT488" s="227" t="s">
        <v>217</v>
      </c>
      <c r="AU488" s="227" t="s">
        <v>84</v>
      </c>
      <c r="AY488" s="20" t="s">
        <v>215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20" t="s">
        <v>82</v>
      </c>
      <c r="BK488" s="228">
        <f>ROUND(I488*H488,2)</f>
        <v>0</v>
      </c>
      <c r="BL488" s="20" t="s">
        <v>318</v>
      </c>
      <c r="BM488" s="227" t="s">
        <v>878</v>
      </c>
    </row>
    <row r="489" s="2" customFormat="1">
      <c r="A489" s="41"/>
      <c r="B489" s="42"/>
      <c r="C489" s="43"/>
      <c r="D489" s="229" t="s">
        <v>223</v>
      </c>
      <c r="E489" s="43"/>
      <c r="F489" s="230" t="s">
        <v>879</v>
      </c>
      <c r="G489" s="43"/>
      <c r="H489" s="43"/>
      <c r="I489" s="231"/>
      <c r="J489" s="43"/>
      <c r="K489" s="43"/>
      <c r="L489" s="47"/>
      <c r="M489" s="232"/>
      <c r="N489" s="233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223</v>
      </c>
      <c r="AU489" s="20" t="s">
        <v>84</v>
      </c>
    </row>
    <row r="490" s="16" customFormat="1">
      <c r="A490" s="16"/>
      <c r="B490" s="268"/>
      <c r="C490" s="269"/>
      <c r="D490" s="236" t="s">
        <v>173</v>
      </c>
      <c r="E490" s="270" t="s">
        <v>21</v>
      </c>
      <c r="F490" s="271" t="s">
        <v>853</v>
      </c>
      <c r="G490" s="269"/>
      <c r="H490" s="270" t="s">
        <v>21</v>
      </c>
      <c r="I490" s="272"/>
      <c r="J490" s="269"/>
      <c r="K490" s="269"/>
      <c r="L490" s="273"/>
      <c r="M490" s="274"/>
      <c r="N490" s="275"/>
      <c r="O490" s="275"/>
      <c r="P490" s="275"/>
      <c r="Q490" s="275"/>
      <c r="R490" s="275"/>
      <c r="S490" s="275"/>
      <c r="T490" s="27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T490" s="277" t="s">
        <v>173</v>
      </c>
      <c r="AU490" s="277" t="s">
        <v>84</v>
      </c>
      <c r="AV490" s="16" t="s">
        <v>82</v>
      </c>
      <c r="AW490" s="16" t="s">
        <v>35</v>
      </c>
      <c r="AX490" s="16" t="s">
        <v>74</v>
      </c>
      <c r="AY490" s="277" t="s">
        <v>215</v>
      </c>
    </row>
    <row r="491" s="13" customFormat="1">
      <c r="A491" s="13"/>
      <c r="B491" s="234"/>
      <c r="C491" s="235"/>
      <c r="D491" s="236" t="s">
        <v>173</v>
      </c>
      <c r="E491" s="237" t="s">
        <v>21</v>
      </c>
      <c r="F491" s="238" t="s">
        <v>1490</v>
      </c>
      <c r="G491" s="235"/>
      <c r="H491" s="239">
        <v>1.3049999999999999</v>
      </c>
      <c r="I491" s="240"/>
      <c r="J491" s="235"/>
      <c r="K491" s="235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173</v>
      </c>
      <c r="AU491" s="245" t="s">
        <v>84</v>
      </c>
      <c r="AV491" s="13" t="s">
        <v>84</v>
      </c>
      <c r="AW491" s="13" t="s">
        <v>35</v>
      </c>
      <c r="AX491" s="13" t="s">
        <v>74</v>
      </c>
      <c r="AY491" s="245" t="s">
        <v>215</v>
      </c>
    </row>
    <row r="492" s="16" customFormat="1">
      <c r="A492" s="16"/>
      <c r="B492" s="268"/>
      <c r="C492" s="269"/>
      <c r="D492" s="236" t="s">
        <v>173</v>
      </c>
      <c r="E492" s="270" t="s">
        <v>21</v>
      </c>
      <c r="F492" s="271" t="s">
        <v>1476</v>
      </c>
      <c r="G492" s="269"/>
      <c r="H492" s="270" t="s">
        <v>21</v>
      </c>
      <c r="I492" s="272"/>
      <c r="J492" s="269"/>
      <c r="K492" s="269"/>
      <c r="L492" s="273"/>
      <c r="M492" s="274"/>
      <c r="N492" s="275"/>
      <c r="O492" s="275"/>
      <c r="P492" s="275"/>
      <c r="Q492" s="275"/>
      <c r="R492" s="275"/>
      <c r="S492" s="275"/>
      <c r="T492" s="27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77" t="s">
        <v>173</v>
      </c>
      <c r="AU492" s="277" t="s">
        <v>84</v>
      </c>
      <c r="AV492" s="16" t="s">
        <v>82</v>
      </c>
      <c r="AW492" s="16" t="s">
        <v>35</v>
      </c>
      <c r="AX492" s="16" t="s">
        <v>74</v>
      </c>
      <c r="AY492" s="277" t="s">
        <v>215</v>
      </c>
    </row>
    <row r="493" s="13" customFormat="1">
      <c r="A493" s="13"/>
      <c r="B493" s="234"/>
      <c r="C493" s="235"/>
      <c r="D493" s="236" t="s">
        <v>173</v>
      </c>
      <c r="E493" s="237" t="s">
        <v>21</v>
      </c>
      <c r="F493" s="238" t="s">
        <v>1491</v>
      </c>
      <c r="G493" s="235"/>
      <c r="H493" s="239">
        <v>0.66000000000000003</v>
      </c>
      <c r="I493" s="240"/>
      <c r="J493" s="235"/>
      <c r="K493" s="235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173</v>
      </c>
      <c r="AU493" s="245" t="s">
        <v>84</v>
      </c>
      <c r="AV493" s="13" t="s">
        <v>84</v>
      </c>
      <c r="AW493" s="13" t="s">
        <v>35</v>
      </c>
      <c r="AX493" s="13" t="s">
        <v>74</v>
      </c>
      <c r="AY493" s="245" t="s">
        <v>215</v>
      </c>
    </row>
    <row r="494" s="14" customFormat="1">
      <c r="A494" s="14"/>
      <c r="B494" s="246"/>
      <c r="C494" s="247"/>
      <c r="D494" s="236" t="s">
        <v>173</v>
      </c>
      <c r="E494" s="248" t="s">
        <v>21</v>
      </c>
      <c r="F494" s="249" t="s">
        <v>226</v>
      </c>
      <c r="G494" s="247"/>
      <c r="H494" s="250">
        <v>1.9650000000000001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173</v>
      </c>
      <c r="AU494" s="256" t="s">
        <v>84</v>
      </c>
      <c r="AV494" s="14" t="s">
        <v>120</v>
      </c>
      <c r="AW494" s="14" t="s">
        <v>35</v>
      </c>
      <c r="AX494" s="14" t="s">
        <v>74</v>
      </c>
      <c r="AY494" s="256" t="s">
        <v>215</v>
      </c>
    </row>
    <row r="495" s="15" customFormat="1">
      <c r="A495" s="15"/>
      <c r="B495" s="257"/>
      <c r="C495" s="258"/>
      <c r="D495" s="236" t="s">
        <v>173</v>
      </c>
      <c r="E495" s="259" t="s">
        <v>106</v>
      </c>
      <c r="F495" s="260" t="s">
        <v>227</v>
      </c>
      <c r="G495" s="258"/>
      <c r="H495" s="261">
        <v>1.9650000000000001</v>
      </c>
      <c r="I495" s="262"/>
      <c r="J495" s="258"/>
      <c r="K495" s="258"/>
      <c r="L495" s="263"/>
      <c r="M495" s="264"/>
      <c r="N495" s="265"/>
      <c r="O495" s="265"/>
      <c r="P495" s="265"/>
      <c r="Q495" s="265"/>
      <c r="R495" s="265"/>
      <c r="S495" s="265"/>
      <c r="T495" s="266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7" t="s">
        <v>173</v>
      </c>
      <c r="AU495" s="267" t="s">
        <v>84</v>
      </c>
      <c r="AV495" s="15" t="s">
        <v>221</v>
      </c>
      <c r="AW495" s="15" t="s">
        <v>35</v>
      </c>
      <c r="AX495" s="15" t="s">
        <v>82</v>
      </c>
      <c r="AY495" s="267" t="s">
        <v>215</v>
      </c>
    </row>
    <row r="496" s="2" customFormat="1" ht="21.75" customHeight="1">
      <c r="A496" s="41"/>
      <c r="B496" s="42"/>
      <c r="C496" s="216" t="s">
        <v>826</v>
      </c>
      <c r="D496" s="216" t="s">
        <v>217</v>
      </c>
      <c r="E496" s="217" t="s">
        <v>1492</v>
      </c>
      <c r="F496" s="218" t="s">
        <v>884</v>
      </c>
      <c r="G496" s="219" t="s">
        <v>509</v>
      </c>
      <c r="H496" s="220">
        <v>11</v>
      </c>
      <c r="I496" s="221"/>
      <c r="J496" s="222">
        <f>ROUND(I496*H496,2)</f>
        <v>0</v>
      </c>
      <c r="K496" s="218" t="s">
        <v>21</v>
      </c>
      <c r="L496" s="47"/>
      <c r="M496" s="223" t="s">
        <v>21</v>
      </c>
      <c r="N496" s="224" t="s">
        <v>45</v>
      </c>
      <c r="O496" s="87"/>
      <c r="P496" s="225">
        <f>O496*H496</f>
        <v>0</v>
      </c>
      <c r="Q496" s="225">
        <v>0.0074999999999999997</v>
      </c>
      <c r="R496" s="225">
        <f>Q496*H496</f>
        <v>0.08249999999999999</v>
      </c>
      <c r="S496" s="225">
        <v>0</v>
      </c>
      <c r="T496" s="226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7" t="s">
        <v>318</v>
      </c>
      <c r="AT496" s="227" t="s">
        <v>217</v>
      </c>
      <c r="AU496" s="227" t="s">
        <v>84</v>
      </c>
      <c r="AY496" s="20" t="s">
        <v>215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20" t="s">
        <v>82</v>
      </c>
      <c r="BK496" s="228">
        <f>ROUND(I496*H496,2)</f>
        <v>0</v>
      </c>
      <c r="BL496" s="20" t="s">
        <v>318</v>
      </c>
      <c r="BM496" s="227" t="s">
        <v>1493</v>
      </c>
    </row>
    <row r="497" s="2" customFormat="1">
      <c r="A497" s="41"/>
      <c r="B497" s="42"/>
      <c r="C497" s="43"/>
      <c r="D497" s="236" t="s">
        <v>886</v>
      </c>
      <c r="E497" s="43"/>
      <c r="F497" s="288" t="s">
        <v>1494</v>
      </c>
      <c r="G497" s="43"/>
      <c r="H497" s="43"/>
      <c r="I497" s="231"/>
      <c r="J497" s="43"/>
      <c r="K497" s="43"/>
      <c r="L497" s="47"/>
      <c r="M497" s="232"/>
      <c r="N497" s="233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886</v>
      </c>
      <c r="AU497" s="20" t="s">
        <v>84</v>
      </c>
    </row>
    <row r="498" s="2" customFormat="1" ht="55.5" customHeight="1">
      <c r="A498" s="41"/>
      <c r="B498" s="42"/>
      <c r="C498" s="216" t="s">
        <v>829</v>
      </c>
      <c r="D498" s="216" t="s">
        <v>217</v>
      </c>
      <c r="E498" s="217" t="s">
        <v>898</v>
      </c>
      <c r="F498" s="218" t="s">
        <v>899</v>
      </c>
      <c r="G498" s="219" t="s">
        <v>258</v>
      </c>
      <c r="H498" s="220">
        <v>1.3700000000000001</v>
      </c>
      <c r="I498" s="221"/>
      <c r="J498" s="222">
        <f>ROUND(I498*H498,2)</f>
        <v>0</v>
      </c>
      <c r="K498" s="218" t="s">
        <v>220</v>
      </c>
      <c r="L498" s="47"/>
      <c r="M498" s="223" t="s">
        <v>21</v>
      </c>
      <c r="N498" s="224" t="s">
        <v>45</v>
      </c>
      <c r="O498" s="87"/>
      <c r="P498" s="225">
        <f>O498*H498</f>
        <v>0</v>
      </c>
      <c r="Q498" s="225">
        <v>0</v>
      </c>
      <c r="R498" s="225">
        <f>Q498*H498</f>
        <v>0</v>
      </c>
      <c r="S498" s="225">
        <v>0</v>
      </c>
      <c r="T498" s="226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7" t="s">
        <v>318</v>
      </c>
      <c r="AT498" s="227" t="s">
        <v>217</v>
      </c>
      <c r="AU498" s="227" t="s">
        <v>84</v>
      </c>
      <c r="AY498" s="20" t="s">
        <v>215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20" t="s">
        <v>82</v>
      </c>
      <c r="BK498" s="228">
        <f>ROUND(I498*H498,2)</f>
        <v>0</v>
      </c>
      <c r="BL498" s="20" t="s">
        <v>318</v>
      </c>
      <c r="BM498" s="227" t="s">
        <v>1495</v>
      </c>
    </row>
    <row r="499" s="2" customFormat="1">
      <c r="A499" s="41"/>
      <c r="B499" s="42"/>
      <c r="C499" s="43"/>
      <c r="D499" s="229" t="s">
        <v>223</v>
      </c>
      <c r="E499" s="43"/>
      <c r="F499" s="230" t="s">
        <v>901</v>
      </c>
      <c r="G499" s="43"/>
      <c r="H499" s="43"/>
      <c r="I499" s="231"/>
      <c r="J499" s="43"/>
      <c r="K499" s="43"/>
      <c r="L499" s="47"/>
      <c r="M499" s="232"/>
      <c r="N499" s="233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223</v>
      </c>
      <c r="AU499" s="20" t="s">
        <v>84</v>
      </c>
    </row>
    <row r="500" s="12" customFormat="1" ht="22.8" customHeight="1">
      <c r="A500" s="12"/>
      <c r="B500" s="200"/>
      <c r="C500" s="201"/>
      <c r="D500" s="202" t="s">
        <v>73</v>
      </c>
      <c r="E500" s="214" t="s">
        <v>902</v>
      </c>
      <c r="F500" s="214" t="s">
        <v>903</v>
      </c>
      <c r="G500" s="201"/>
      <c r="H500" s="201"/>
      <c r="I500" s="204"/>
      <c r="J500" s="215">
        <f>BK500</f>
        <v>0</v>
      </c>
      <c r="K500" s="201"/>
      <c r="L500" s="206"/>
      <c r="M500" s="207"/>
      <c r="N500" s="208"/>
      <c r="O500" s="208"/>
      <c r="P500" s="209">
        <f>SUM(P501:P523)</f>
        <v>0</v>
      </c>
      <c r="Q500" s="208"/>
      <c r="R500" s="209">
        <f>SUM(R501:R523)</f>
        <v>0.27633720000000001</v>
      </c>
      <c r="S500" s="208"/>
      <c r="T500" s="210">
        <f>SUM(T501:T523)</f>
        <v>0.24181920000000001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1" t="s">
        <v>84</v>
      </c>
      <c r="AT500" s="212" t="s">
        <v>73</v>
      </c>
      <c r="AU500" s="212" t="s">
        <v>82</v>
      </c>
      <c r="AY500" s="211" t="s">
        <v>215</v>
      </c>
      <c r="BK500" s="213">
        <f>SUM(BK501:BK523)</f>
        <v>0</v>
      </c>
    </row>
    <row r="501" s="2" customFormat="1" ht="49.05" customHeight="1">
      <c r="A501" s="41"/>
      <c r="B501" s="42"/>
      <c r="C501" s="216" t="s">
        <v>840</v>
      </c>
      <c r="D501" s="216" t="s">
        <v>217</v>
      </c>
      <c r="E501" s="217" t="s">
        <v>905</v>
      </c>
      <c r="F501" s="218" t="s">
        <v>906</v>
      </c>
      <c r="G501" s="219" t="s">
        <v>108</v>
      </c>
      <c r="H501" s="220">
        <v>43.182000000000002</v>
      </c>
      <c r="I501" s="221"/>
      <c r="J501" s="222">
        <f>ROUND(I501*H501,2)</f>
        <v>0</v>
      </c>
      <c r="K501" s="218" t="s">
        <v>220</v>
      </c>
      <c r="L501" s="47"/>
      <c r="M501" s="223" t="s">
        <v>21</v>
      </c>
      <c r="N501" s="224" t="s">
        <v>45</v>
      </c>
      <c r="O501" s="87"/>
      <c r="P501" s="225">
        <f>O501*H501</f>
        <v>0</v>
      </c>
      <c r="Q501" s="225">
        <v>0</v>
      </c>
      <c r="R501" s="225">
        <f>Q501*H501</f>
        <v>0</v>
      </c>
      <c r="S501" s="225">
        <v>0.0055999999999999999</v>
      </c>
      <c r="T501" s="226">
        <f>S501*H501</f>
        <v>0.24181920000000001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7" t="s">
        <v>318</v>
      </c>
      <c r="AT501" s="227" t="s">
        <v>217</v>
      </c>
      <c r="AU501" s="227" t="s">
        <v>84</v>
      </c>
      <c r="AY501" s="20" t="s">
        <v>215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20" t="s">
        <v>82</v>
      </c>
      <c r="BK501" s="228">
        <f>ROUND(I501*H501,2)</f>
        <v>0</v>
      </c>
      <c r="BL501" s="20" t="s">
        <v>318</v>
      </c>
      <c r="BM501" s="227" t="s">
        <v>907</v>
      </c>
    </row>
    <row r="502" s="2" customFormat="1">
      <c r="A502" s="41"/>
      <c r="B502" s="42"/>
      <c r="C502" s="43"/>
      <c r="D502" s="229" t="s">
        <v>223</v>
      </c>
      <c r="E502" s="43"/>
      <c r="F502" s="230" t="s">
        <v>908</v>
      </c>
      <c r="G502" s="43"/>
      <c r="H502" s="43"/>
      <c r="I502" s="231"/>
      <c r="J502" s="43"/>
      <c r="K502" s="43"/>
      <c r="L502" s="47"/>
      <c r="M502" s="232"/>
      <c r="N502" s="233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223</v>
      </c>
      <c r="AU502" s="20" t="s">
        <v>84</v>
      </c>
    </row>
    <row r="503" s="13" customFormat="1">
      <c r="A503" s="13"/>
      <c r="B503" s="234"/>
      <c r="C503" s="235"/>
      <c r="D503" s="236" t="s">
        <v>173</v>
      </c>
      <c r="E503" s="237" t="s">
        <v>21</v>
      </c>
      <c r="F503" s="238" t="s">
        <v>1460</v>
      </c>
      <c r="G503" s="235"/>
      <c r="H503" s="239">
        <v>43.182000000000002</v>
      </c>
      <c r="I503" s="240"/>
      <c r="J503" s="235"/>
      <c r="K503" s="235"/>
      <c r="L503" s="241"/>
      <c r="M503" s="242"/>
      <c r="N503" s="243"/>
      <c r="O503" s="243"/>
      <c r="P503" s="243"/>
      <c r="Q503" s="243"/>
      <c r="R503" s="243"/>
      <c r="S503" s="243"/>
      <c r="T503" s="24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5" t="s">
        <v>173</v>
      </c>
      <c r="AU503" s="245" t="s">
        <v>84</v>
      </c>
      <c r="AV503" s="13" t="s">
        <v>84</v>
      </c>
      <c r="AW503" s="13" t="s">
        <v>35</v>
      </c>
      <c r="AX503" s="13" t="s">
        <v>82</v>
      </c>
      <c r="AY503" s="245" t="s">
        <v>215</v>
      </c>
    </row>
    <row r="504" s="2" customFormat="1" ht="37.8" customHeight="1">
      <c r="A504" s="41"/>
      <c r="B504" s="42"/>
      <c r="C504" s="216" t="s">
        <v>843</v>
      </c>
      <c r="D504" s="216" t="s">
        <v>217</v>
      </c>
      <c r="E504" s="217" t="s">
        <v>910</v>
      </c>
      <c r="F504" s="218" t="s">
        <v>911</v>
      </c>
      <c r="G504" s="219" t="s">
        <v>108</v>
      </c>
      <c r="H504" s="220">
        <v>81.450999999999993</v>
      </c>
      <c r="I504" s="221"/>
      <c r="J504" s="222">
        <f>ROUND(I504*H504,2)</f>
        <v>0</v>
      </c>
      <c r="K504" s="218" t="s">
        <v>220</v>
      </c>
      <c r="L504" s="47"/>
      <c r="M504" s="223" t="s">
        <v>21</v>
      </c>
      <c r="N504" s="224" t="s">
        <v>45</v>
      </c>
      <c r="O504" s="87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7" t="s">
        <v>318</v>
      </c>
      <c r="AT504" s="227" t="s">
        <v>217</v>
      </c>
      <c r="AU504" s="227" t="s">
        <v>84</v>
      </c>
      <c r="AY504" s="20" t="s">
        <v>215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20" t="s">
        <v>82</v>
      </c>
      <c r="BK504" s="228">
        <f>ROUND(I504*H504,2)</f>
        <v>0</v>
      </c>
      <c r="BL504" s="20" t="s">
        <v>318</v>
      </c>
      <c r="BM504" s="227" t="s">
        <v>912</v>
      </c>
    </row>
    <row r="505" s="2" customFormat="1">
      <c r="A505" s="41"/>
      <c r="B505" s="42"/>
      <c r="C505" s="43"/>
      <c r="D505" s="229" t="s">
        <v>223</v>
      </c>
      <c r="E505" s="43"/>
      <c r="F505" s="230" t="s">
        <v>913</v>
      </c>
      <c r="G505" s="43"/>
      <c r="H505" s="43"/>
      <c r="I505" s="231"/>
      <c r="J505" s="43"/>
      <c r="K505" s="43"/>
      <c r="L505" s="47"/>
      <c r="M505" s="232"/>
      <c r="N505" s="233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223</v>
      </c>
      <c r="AU505" s="20" t="s">
        <v>84</v>
      </c>
    </row>
    <row r="506" s="16" customFormat="1">
      <c r="A506" s="16"/>
      <c r="B506" s="268"/>
      <c r="C506" s="269"/>
      <c r="D506" s="236" t="s">
        <v>173</v>
      </c>
      <c r="E506" s="270" t="s">
        <v>21</v>
      </c>
      <c r="F506" s="271" t="s">
        <v>914</v>
      </c>
      <c r="G506" s="269"/>
      <c r="H506" s="270" t="s">
        <v>21</v>
      </c>
      <c r="I506" s="272"/>
      <c r="J506" s="269"/>
      <c r="K506" s="269"/>
      <c r="L506" s="273"/>
      <c r="M506" s="274"/>
      <c r="N506" s="275"/>
      <c r="O506" s="275"/>
      <c r="P506" s="275"/>
      <c r="Q506" s="275"/>
      <c r="R506" s="275"/>
      <c r="S506" s="275"/>
      <c r="T506" s="27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T506" s="277" t="s">
        <v>173</v>
      </c>
      <c r="AU506" s="277" t="s">
        <v>84</v>
      </c>
      <c r="AV506" s="16" t="s">
        <v>82</v>
      </c>
      <c r="AW506" s="16" t="s">
        <v>35</v>
      </c>
      <c r="AX506" s="16" t="s">
        <v>74</v>
      </c>
      <c r="AY506" s="277" t="s">
        <v>215</v>
      </c>
    </row>
    <row r="507" s="13" customFormat="1">
      <c r="A507" s="13"/>
      <c r="B507" s="234"/>
      <c r="C507" s="235"/>
      <c r="D507" s="236" t="s">
        <v>173</v>
      </c>
      <c r="E507" s="237" t="s">
        <v>21</v>
      </c>
      <c r="F507" s="238" t="s">
        <v>95</v>
      </c>
      <c r="G507" s="235"/>
      <c r="H507" s="239">
        <v>41.789999999999999</v>
      </c>
      <c r="I507" s="240"/>
      <c r="J507" s="235"/>
      <c r="K507" s="235"/>
      <c r="L507" s="241"/>
      <c r="M507" s="242"/>
      <c r="N507" s="243"/>
      <c r="O507" s="243"/>
      <c r="P507" s="243"/>
      <c r="Q507" s="243"/>
      <c r="R507" s="243"/>
      <c r="S507" s="243"/>
      <c r="T507" s="24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173</v>
      </c>
      <c r="AU507" s="245" t="s">
        <v>84</v>
      </c>
      <c r="AV507" s="13" t="s">
        <v>84</v>
      </c>
      <c r="AW507" s="13" t="s">
        <v>35</v>
      </c>
      <c r="AX507" s="13" t="s">
        <v>74</v>
      </c>
      <c r="AY507" s="245" t="s">
        <v>215</v>
      </c>
    </row>
    <row r="508" s="14" customFormat="1">
      <c r="A508" s="14"/>
      <c r="B508" s="246"/>
      <c r="C508" s="247"/>
      <c r="D508" s="236" t="s">
        <v>173</v>
      </c>
      <c r="E508" s="248" t="s">
        <v>21</v>
      </c>
      <c r="F508" s="249" t="s">
        <v>226</v>
      </c>
      <c r="G508" s="247"/>
      <c r="H508" s="250">
        <v>41.789999999999999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173</v>
      </c>
      <c r="AU508" s="256" t="s">
        <v>84</v>
      </c>
      <c r="AV508" s="14" t="s">
        <v>120</v>
      </c>
      <c r="AW508" s="14" t="s">
        <v>35</v>
      </c>
      <c r="AX508" s="14" t="s">
        <v>74</v>
      </c>
      <c r="AY508" s="256" t="s">
        <v>215</v>
      </c>
    </row>
    <row r="509" s="16" customFormat="1">
      <c r="A509" s="16"/>
      <c r="B509" s="268"/>
      <c r="C509" s="269"/>
      <c r="D509" s="236" t="s">
        <v>173</v>
      </c>
      <c r="E509" s="270" t="s">
        <v>21</v>
      </c>
      <c r="F509" s="271" t="s">
        <v>1227</v>
      </c>
      <c r="G509" s="269"/>
      <c r="H509" s="270" t="s">
        <v>21</v>
      </c>
      <c r="I509" s="272"/>
      <c r="J509" s="269"/>
      <c r="K509" s="269"/>
      <c r="L509" s="273"/>
      <c r="M509" s="274"/>
      <c r="N509" s="275"/>
      <c r="O509" s="275"/>
      <c r="P509" s="275"/>
      <c r="Q509" s="275"/>
      <c r="R509" s="275"/>
      <c r="S509" s="275"/>
      <c r="T509" s="27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77" t="s">
        <v>173</v>
      </c>
      <c r="AU509" s="277" t="s">
        <v>84</v>
      </c>
      <c r="AV509" s="16" t="s">
        <v>82</v>
      </c>
      <c r="AW509" s="16" t="s">
        <v>35</v>
      </c>
      <c r="AX509" s="16" t="s">
        <v>74</v>
      </c>
      <c r="AY509" s="277" t="s">
        <v>215</v>
      </c>
    </row>
    <row r="510" s="13" customFormat="1">
      <c r="A510" s="13"/>
      <c r="B510" s="234"/>
      <c r="C510" s="235"/>
      <c r="D510" s="236" t="s">
        <v>173</v>
      </c>
      <c r="E510" s="237" t="s">
        <v>21</v>
      </c>
      <c r="F510" s="238" t="s">
        <v>1496</v>
      </c>
      <c r="G510" s="235"/>
      <c r="H510" s="239">
        <v>39.661000000000001</v>
      </c>
      <c r="I510" s="240"/>
      <c r="J510" s="235"/>
      <c r="K510" s="235"/>
      <c r="L510" s="241"/>
      <c r="M510" s="242"/>
      <c r="N510" s="243"/>
      <c r="O510" s="243"/>
      <c r="P510" s="243"/>
      <c r="Q510" s="243"/>
      <c r="R510" s="243"/>
      <c r="S510" s="243"/>
      <c r="T510" s="24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5" t="s">
        <v>173</v>
      </c>
      <c r="AU510" s="245" t="s">
        <v>84</v>
      </c>
      <c r="AV510" s="13" t="s">
        <v>84</v>
      </c>
      <c r="AW510" s="13" t="s">
        <v>35</v>
      </c>
      <c r="AX510" s="13" t="s">
        <v>74</v>
      </c>
      <c r="AY510" s="245" t="s">
        <v>215</v>
      </c>
    </row>
    <row r="511" s="14" customFormat="1">
      <c r="A511" s="14"/>
      <c r="B511" s="246"/>
      <c r="C511" s="247"/>
      <c r="D511" s="236" t="s">
        <v>173</v>
      </c>
      <c r="E511" s="248" t="s">
        <v>1348</v>
      </c>
      <c r="F511" s="249" t="s">
        <v>226</v>
      </c>
      <c r="G511" s="247"/>
      <c r="H511" s="250">
        <v>39.661000000000001</v>
      </c>
      <c r="I511" s="251"/>
      <c r="J511" s="247"/>
      <c r="K511" s="247"/>
      <c r="L511" s="252"/>
      <c r="M511" s="253"/>
      <c r="N511" s="254"/>
      <c r="O511" s="254"/>
      <c r="P511" s="254"/>
      <c r="Q511" s="254"/>
      <c r="R511" s="254"/>
      <c r="S511" s="254"/>
      <c r="T511" s="25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6" t="s">
        <v>173</v>
      </c>
      <c r="AU511" s="256" t="s">
        <v>84</v>
      </c>
      <c r="AV511" s="14" t="s">
        <v>120</v>
      </c>
      <c r="AW511" s="14" t="s">
        <v>35</v>
      </c>
      <c r="AX511" s="14" t="s">
        <v>74</v>
      </c>
      <c r="AY511" s="256" t="s">
        <v>215</v>
      </c>
    </row>
    <row r="512" s="15" customFormat="1">
      <c r="A512" s="15"/>
      <c r="B512" s="257"/>
      <c r="C512" s="258"/>
      <c r="D512" s="236" t="s">
        <v>173</v>
      </c>
      <c r="E512" s="259" t="s">
        <v>21</v>
      </c>
      <c r="F512" s="260" t="s">
        <v>227</v>
      </c>
      <c r="G512" s="258"/>
      <c r="H512" s="261">
        <v>81.450999999999993</v>
      </c>
      <c r="I512" s="262"/>
      <c r="J512" s="258"/>
      <c r="K512" s="258"/>
      <c r="L512" s="263"/>
      <c r="M512" s="264"/>
      <c r="N512" s="265"/>
      <c r="O512" s="265"/>
      <c r="P512" s="265"/>
      <c r="Q512" s="265"/>
      <c r="R512" s="265"/>
      <c r="S512" s="265"/>
      <c r="T512" s="266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7" t="s">
        <v>173</v>
      </c>
      <c r="AU512" s="267" t="s">
        <v>84</v>
      </c>
      <c r="AV512" s="15" t="s">
        <v>221</v>
      </c>
      <c r="AW512" s="15" t="s">
        <v>35</v>
      </c>
      <c r="AX512" s="15" t="s">
        <v>82</v>
      </c>
      <c r="AY512" s="267" t="s">
        <v>215</v>
      </c>
    </row>
    <row r="513" s="2" customFormat="1" ht="24.15" customHeight="1">
      <c r="A513" s="41"/>
      <c r="B513" s="42"/>
      <c r="C513" s="278" t="s">
        <v>848</v>
      </c>
      <c r="D513" s="278" t="s">
        <v>278</v>
      </c>
      <c r="E513" s="279" t="s">
        <v>1497</v>
      </c>
      <c r="F513" s="280" t="s">
        <v>1498</v>
      </c>
      <c r="G513" s="281" t="s">
        <v>108</v>
      </c>
      <c r="H513" s="282">
        <v>42.625999999999998</v>
      </c>
      <c r="I513" s="283"/>
      <c r="J513" s="284">
        <f>ROUND(I513*H513,2)</f>
        <v>0</v>
      </c>
      <c r="K513" s="280" t="s">
        <v>220</v>
      </c>
      <c r="L513" s="285"/>
      <c r="M513" s="286" t="s">
        <v>21</v>
      </c>
      <c r="N513" s="287" t="s">
        <v>45</v>
      </c>
      <c r="O513" s="87"/>
      <c r="P513" s="225">
        <f>O513*H513</f>
        <v>0</v>
      </c>
      <c r="Q513" s="225">
        <v>0.0015</v>
      </c>
      <c r="R513" s="225">
        <f>Q513*H513</f>
        <v>0.063938999999999996</v>
      </c>
      <c r="S513" s="225">
        <v>0</v>
      </c>
      <c r="T513" s="226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7" t="s">
        <v>420</v>
      </c>
      <c r="AT513" s="227" t="s">
        <v>278</v>
      </c>
      <c r="AU513" s="227" t="s">
        <v>84</v>
      </c>
      <c r="AY513" s="20" t="s">
        <v>215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20" t="s">
        <v>82</v>
      </c>
      <c r="BK513" s="228">
        <f>ROUND(I513*H513,2)</f>
        <v>0</v>
      </c>
      <c r="BL513" s="20" t="s">
        <v>318</v>
      </c>
      <c r="BM513" s="227" t="s">
        <v>1499</v>
      </c>
    </row>
    <row r="514" s="13" customFormat="1">
      <c r="A514" s="13"/>
      <c r="B514" s="234"/>
      <c r="C514" s="235"/>
      <c r="D514" s="236" t="s">
        <v>173</v>
      </c>
      <c r="E514" s="237" t="s">
        <v>21</v>
      </c>
      <c r="F514" s="238" t="s">
        <v>1500</v>
      </c>
      <c r="G514" s="235"/>
      <c r="H514" s="239">
        <v>42.625999999999998</v>
      </c>
      <c r="I514" s="240"/>
      <c r="J514" s="235"/>
      <c r="K514" s="235"/>
      <c r="L514" s="241"/>
      <c r="M514" s="242"/>
      <c r="N514" s="243"/>
      <c r="O514" s="243"/>
      <c r="P514" s="243"/>
      <c r="Q514" s="243"/>
      <c r="R514" s="243"/>
      <c r="S514" s="243"/>
      <c r="T514" s="24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5" t="s">
        <v>173</v>
      </c>
      <c r="AU514" s="245" t="s">
        <v>84</v>
      </c>
      <c r="AV514" s="13" t="s">
        <v>84</v>
      </c>
      <c r="AW514" s="13" t="s">
        <v>35</v>
      </c>
      <c r="AX514" s="13" t="s">
        <v>82</v>
      </c>
      <c r="AY514" s="245" t="s">
        <v>215</v>
      </c>
    </row>
    <row r="515" s="2" customFormat="1" ht="24.15" customHeight="1">
      <c r="A515" s="41"/>
      <c r="B515" s="42"/>
      <c r="C515" s="278" t="s">
        <v>856</v>
      </c>
      <c r="D515" s="278" t="s">
        <v>278</v>
      </c>
      <c r="E515" s="279" t="s">
        <v>1501</v>
      </c>
      <c r="F515" s="280" t="s">
        <v>1502</v>
      </c>
      <c r="G515" s="281" t="s">
        <v>108</v>
      </c>
      <c r="H515" s="282">
        <v>40.454000000000001</v>
      </c>
      <c r="I515" s="283"/>
      <c r="J515" s="284">
        <f>ROUND(I515*H515,2)</f>
        <v>0</v>
      </c>
      <c r="K515" s="280" t="s">
        <v>220</v>
      </c>
      <c r="L515" s="285"/>
      <c r="M515" s="286" t="s">
        <v>21</v>
      </c>
      <c r="N515" s="287" t="s">
        <v>45</v>
      </c>
      <c r="O515" s="87"/>
      <c r="P515" s="225">
        <f>O515*H515</f>
        <v>0</v>
      </c>
      <c r="Q515" s="225">
        <v>0.0033</v>
      </c>
      <c r="R515" s="225">
        <f>Q515*H515</f>
        <v>0.13349820000000001</v>
      </c>
      <c r="S515" s="225">
        <v>0</v>
      </c>
      <c r="T515" s="226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7" t="s">
        <v>420</v>
      </c>
      <c r="AT515" s="227" t="s">
        <v>278</v>
      </c>
      <c r="AU515" s="227" t="s">
        <v>84</v>
      </c>
      <c r="AY515" s="20" t="s">
        <v>215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20" t="s">
        <v>82</v>
      </c>
      <c r="BK515" s="228">
        <f>ROUND(I515*H515,2)</f>
        <v>0</v>
      </c>
      <c r="BL515" s="20" t="s">
        <v>318</v>
      </c>
      <c r="BM515" s="227" t="s">
        <v>1503</v>
      </c>
    </row>
    <row r="516" s="13" customFormat="1">
      <c r="A516" s="13"/>
      <c r="B516" s="234"/>
      <c r="C516" s="235"/>
      <c r="D516" s="236" t="s">
        <v>173</v>
      </c>
      <c r="E516" s="237" t="s">
        <v>21</v>
      </c>
      <c r="F516" s="238" t="s">
        <v>1504</v>
      </c>
      <c r="G516" s="235"/>
      <c r="H516" s="239">
        <v>40.454000000000001</v>
      </c>
      <c r="I516" s="240"/>
      <c r="J516" s="235"/>
      <c r="K516" s="235"/>
      <c r="L516" s="241"/>
      <c r="M516" s="242"/>
      <c r="N516" s="243"/>
      <c r="O516" s="243"/>
      <c r="P516" s="243"/>
      <c r="Q516" s="243"/>
      <c r="R516" s="243"/>
      <c r="S516" s="243"/>
      <c r="T516" s="24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5" t="s">
        <v>173</v>
      </c>
      <c r="AU516" s="245" t="s">
        <v>84</v>
      </c>
      <c r="AV516" s="13" t="s">
        <v>84</v>
      </c>
      <c r="AW516" s="13" t="s">
        <v>35</v>
      </c>
      <c r="AX516" s="13" t="s">
        <v>82</v>
      </c>
      <c r="AY516" s="245" t="s">
        <v>215</v>
      </c>
    </row>
    <row r="517" s="2" customFormat="1" ht="24.15" customHeight="1">
      <c r="A517" s="41"/>
      <c r="B517" s="42"/>
      <c r="C517" s="216" t="s">
        <v>871</v>
      </c>
      <c r="D517" s="216" t="s">
        <v>217</v>
      </c>
      <c r="E517" s="217" t="s">
        <v>1243</v>
      </c>
      <c r="F517" s="218" t="s">
        <v>1244</v>
      </c>
      <c r="G517" s="219" t="s">
        <v>108</v>
      </c>
      <c r="H517" s="220">
        <v>39.661000000000001</v>
      </c>
      <c r="I517" s="221"/>
      <c r="J517" s="222">
        <f>ROUND(I517*H517,2)</f>
        <v>0</v>
      </c>
      <c r="K517" s="218" t="s">
        <v>220</v>
      </c>
      <c r="L517" s="47"/>
      <c r="M517" s="223" t="s">
        <v>21</v>
      </c>
      <c r="N517" s="224" t="s">
        <v>45</v>
      </c>
      <c r="O517" s="87"/>
      <c r="P517" s="225">
        <f>O517*H517</f>
        <v>0</v>
      </c>
      <c r="Q517" s="225">
        <v>0</v>
      </c>
      <c r="R517" s="225">
        <f>Q517*H517</f>
        <v>0</v>
      </c>
      <c r="S517" s="225">
        <v>0</v>
      </c>
      <c r="T517" s="226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7" t="s">
        <v>318</v>
      </c>
      <c r="AT517" s="227" t="s">
        <v>217</v>
      </c>
      <c r="AU517" s="227" t="s">
        <v>84</v>
      </c>
      <c r="AY517" s="20" t="s">
        <v>215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20" t="s">
        <v>82</v>
      </c>
      <c r="BK517" s="228">
        <f>ROUND(I517*H517,2)</f>
        <v>0</v>
      </c>
      <c r="BL517" s="20" t="s">
        <v>318</v>
      </c>
      <c r="BM517" s="227" t="s">
        <v>1505</v>
      </c>
    </row>
    <row r="518" s="2" customFormat="1">
      <c r="A518" s="41"/>
      <c r="B518" s="42"/>
      <c r="C518" s="43"/>
      <c r="D518" s="229" t="s">
        <v>223</v>
      </c>
      <c r="E518" s="43"/>
      <c r="F518" s="230" t="s">
        <v>1246</v>
      </c>
      <c r="G518" s="43"/>
      <c r="H518" s="43"/>
      <c r="I518" s="231"/>
      <c r="J518" s="43"/>
      <c r="K518" s="43"/>
      <c r="L518" s="47"/>
      <c r="M518" s="232"/>
      <c r="N518" s="233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223</v>
      </c>
      <c r="AU518" s="20" t="s">
        <v>84</v>
      </c>
    </row>
    <row r="519" s="13" customFormat="1">
      <c r="A519" s="13"/>
      <c r="B519" s="234"/>
      <c r="C519" s="235"/>
      <c r="D519" s="236" t="s">
        <v>173</v>
      </c>
      <c r="E519" s="237" t="s">
        <v>21</v>
      </c>
      <c r="F519" s="238" t="s">
        <v>1348</v>
      </c>
      <c r="G519" s="235"/>
      <c r="H519" s="239">
        <v>39.661000000000001</v>
      </c>
      <c r="I519" s="240"/>
      <c r="J519" s="235"/>
      <c r="K519" s="235"/>
      <c r="L519" s="241"/>
      <c r="M519" s="242"/>
      <c r="N519" s="243"/>
      <c r="O519" s="243"/>
      <c r="P519" s="243"/>
      <c r="Q519" s="243"/>
      <c r="R519" s="243"/>
      <c r="S519" s="243"/>
      <c r="T519" s="24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5" t="s">
        <v>173</v>
      </c>
      <c r="AU519" s="245" t="s">
        <v>84</v>
      </c>
      <c r="AV519" s="13" t="s">
        <v>84</v>
      </c>
      <c r="AW519" s="13" t="s">
        <v>35</v>
      </c>
      <c r="AX519" s="13" t="s">
        <v>82</v>
      </c>
      <c r="AY519" s="245" t="s">
        <v>215</v>
      </c>
    </row>
    <row r="520" s="2" customFormat="1" ht="16.5" customHeight="1">
      <c r="A520" s="41"/>
      <c r="B520" s="42"/>
      <c r="C520" s="278" t="s">
        <v>875</v>
      </c>
      <c r="D520" s="278" t="s">
        <v>278</v>
      </c>
      <c r="E520" s="279" t="s">
        <v>1248</v>
      </c>
      <c r="F520" s="280" t="s">
        <v>1249</v>
      </c>
      <c r="G520" s="281" t="s">
        <v>146</v>
      </c>
      <c r="H520" s="282">
        <v>2.6299999999999999</v>
      </c>
      <c r="I520" s="283"/>
      <c r="J520" s="284">
        <f>ROUND(I520*H520,2)</f>
        <v>0</v>
      </c>
      <c r="K520" s="280" t="s">
        <v>21</v>
      </c>
      <c r="L520" s="285"/>
      <c r="M520" s="286" t="s">
        <v>21</v>
      </c>
      <c r="N520" s="287" t="s">
        <v>45</v>
      </c>
      <c r="O520" s="87"/>
      <c r="P520" s="225">
        <f>O520*H520</f>
        <v>0</v>
      </c>
      <c r="Q520" s="225">
        <v>0.029999999999999999</v>
      </c>
      <c r="R520" s="225">
        <f>Q520*H520</f>
        <v>0.078899999999999998</v>
      </c>
      <c r="S520" s="225">
        <v>0</v>
      </c>
      <c r="T520" s="226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7" t="s">
        <v>420</v>
      </c>
      <c r="AT520" s="227" t="s">
        <v>278</v>
      </c>
      <c r="AU520" s="227" t="s">
        <v>84</v>
      </c>
      <c r="AY520" s="20" t="s">
        <v>215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20" t="s">
        <v>82</v>
      </c>
      <c r="BK520" s="228">
        <f>ROUND(I520*H520,2)</f>
        <v>0</v>
      </c>
      <c r="BL520" s="20" t="s">
        <v>318</v>
      </c>
      <c r="BM520" s="227" t="s">
        <v>1506</v>
      </c>
    </row>
    <row r="521" s="13" customFormat="1">
      <c r="A521" s="13"/>
      <c r="B521" s="234"/>
      <c r="C521" s="235"/>
      <c r="D521" s="236" t="s">
        <v>173</v>
      </c>
      <c r="E521" s="237" t="s">
        <v>21</v>
      </c>
      <c r="F521" s="238" t="s">
        <v>1507</v>
      </c>
      <c r="G521" s="235"/>
      <c r="H521" s="239">
        <v>2.6299999999999999</v>
      </c>
      <c r="I521" s="240"/>
      <c r="J521" s="235"/>
      <c r="K521" s="235"/>
      <c r="L521" s="241"/>
      <c r="M521" s="242"/>
      <c r="N521" s="243"/>
      <c r="O521" s="243"/>
      <c r="P521" s="243"/>
      <c r="Q521" s="243"/>
      <c r="R521" s="243"/>
      <c r="S521" s="243"/>
      <c r="T521" s="24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5" t="s">
        <v>173</v>
      </c>
      <c r="AU521" s="245" t="s">
        <v>84</v>
      </c>
      <c r="AV521" s="13" t="s">
        <v>84</v>
      </c>
      <c r="AW521" s="13" t="s">
        <v>35</v>
      </c>
      <c r="AX521" s="13" t="s">
        <v>82</v>
      </c>
      <c r="AY521" s="245" t="s">
        <v>215</v>
      </c>
    </row>
    <row r="522" s="2" customFormat="1" ht="55.5" customHeight="1">
      <c r="A522" s="41"/>
      <c r="B522" s="42"/>
      <c r="C522" s="216" t="s">
        <v>882</v>
      </c>
      <c r="D522" s="216" t="s">
        <v>217</v>
      </c>
      <c r="E522" s="217" t="s">
        <v>928</v>
      </c>
      <c r="F522" s="218" t="s">
        <v>929</v>
      </c>
      <c r="G522" s="219" t="s">
        <v>258</v>
      </c>
      <c r="H522" s="220">
        <v>0.27600000000000002</v>
      </c>
      <c r="I522" s="221"/>
      <c r="J522" s="222">
        <f>ROUND(I522*H522,2)</f>
        <v>0</v>
      </c>
      <c r="K522" s="218" t="s">
        <v>220</v>
      </c>
      <c r="L522" s="47"/>
      <c r="M522" s="223" t="s">
        <v>21</v>
      </c>
      <c r="N522" s="224" t="s">
        <v>45</v>
      </c>
      <c r="O522" s="87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7" t="s">
        <v>318</v>
      </c>
      <c r="AT522" s="227" t="s">
        <v>217</v>
      </c>
      <c r="AU522" s="227" t="s">
        <v>84</v>
      </c>
      <c r="AY522" s="20" t="s">
        <v>215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20" t="s">
        <v>82</v>
      </c>
      <c r="BK522" s="228">
        <f>ROUND(I522*H522,2)</f>
        <v>0</v>
      </c>
      <c r="BL522" s="20" t="s">
        <v>318</v>
      </c>
      <c r="BM522" s="227" t="s">
        <v>1508</v>
      </c>
    </row>
    <row r="523" s="2" customFormat="1">
      <c r="A523" s="41"/>
      <c r="B523" s="42"/>
      <c r="C523" s="43"/>
      <c r="D523" s="229" t="s">
        <v>223</v>
      </c>
      <c r="E523" s="43"/>
      <c r="F523" s="230" t="s">
        <v>931</v>
      </c>
      <c r="G523" s="43"/>
      <c r="H523" s="43"/>
      <c r="I523" s="231"/>
      <c r="J523" s="43"/>
      <c r="K523" s="43"/>
      <c r="L523" s="47"/>
      <c r="M523" s="232"/>
      <c r="N523" s="233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223</v>
      </c>
      <c r="AU523" s="20" t="s">
        <v>84</v>
      </c>
    </row>
    <row r="524" s="12" customFormat="1" ht="22.8" customHeight="1">
      <c r="A524" s="12"/>
      <c r="B524" s="200"/>
      <c r="C524" s="201"/>
      <c r="D524" s="202" t="s">
        <v>73</v>
      </c>
      <c r="E524" s="214" t="s">
        <v>932</v>
      </c>
      <c r="F524" s="214" t="s">
        <v>933</v>
      </c>
      <c r="G524" s="201"/>
      <c r="H524" s="201"/>
      <c r="I524" s="204"/>
      <c r="J524" s="215">
        <f>BK524</f>
        <v>0</v>
      </c>
      <c r="K524" s="201"/>
      <c r="L524" s="206"/>
      <c r="M524" s="207"/>
      <c r="N524" s="208"/>
      <c r="O524" s="208"/>
      <c r="P524" s="209">
        <f>SUM(P525:P529)</f>
        <v>0</v>
      </c>
      <c r="Q524" s="208"/>
      <c r="R524" s="209">
        <f>SUM(R525:R529)</f>
        <v>0.053039999999999997</v>
      </c>
      <c r="S524" s="208"/>
      <c r="T524" s="210">
        <f>SUM(T525:T529)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1" t="s">
        <v>84</v>
      </c>
      <c r="AT524" s="212" t="s">
        <v>73</v>
      </c>
      <c r="AU524" s="212" t="s">
        <v>82</v>
      </c>
      <c r="AY524" s="211" t="s">
        <v>215</v>
      </c>
      <c r="BK524" s="213">
        <f>SUM(BK525:BK529)</f>
        <v>0</v>
      </c>
    </row>
    <row r="525" s="2" customFormat="1" ht="33" customHeight="1">
      <c r="A525" s="41"/>
      <c r="B525" s="42"/>
      <c r="C525" s="216" t="s">
        <v>888</v>
      </c>
      <c r="D525" s="216" t="s">
        <v>217</v>
      </c>
      <c r="E525" s="217" t="s">
        <v>935</v>
      </c>
      <c r="F525" s="218" t="s">
        <v>936</v>
      </c>
      <c r="G525" s="219" t="s">
        <v>509</v>
      </c>
      <c r="H525" s="220">
        <v>2</v>
      </c>
      <c r="I525" s="221"/>
      <c r="J525" s="222">
        <f>ROUND(I525*H525,2)</f>
        <v>0</v>
      </c>
      <c r="K525" s="218" t="s">
        <v>220</v>
      </c>
      <c r="L525" s="47"/>
      <c r="M525" s="223" t="s">
        <v>21</v>
      </c>
      <c r="N525" s="224" t="s">
        <v>45</v>
      </c>
      <c r="O525" s="87"/>
      <c r="P525" s="225">
        <f>O525*H525</f>
        <v>0</v>
      </c>
      <c r="Q525" s="225">
        <v>0.0010200000000000001</v>
      </c>
      <c r="R525" s="225">
        <f>Q525*H525</f>
        <v>0.0020400000000000001</v>
      </c>
      <c r="S525" s="225">
        <v>0</v>
      </c>
      <c r="T525" s="226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7" t="s">
        <v>318</v>
      </c>
      <c r="AT525" s="227" t="s">
        <v>217</v>
      </c>
      <c r="AU525" s="227" t="s">
        <v>84</v>
      </c>
      <c r="AY525" s="20" t="s">
        <v>215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20" t="s">
        <v>82</v>
      </c>
      <c r="BK525" s="228">
        <f>ROUND(I525*H525,2)</f>
        <v>0</v>
      </c>
      <c r="BL525" s="20" t="s">
        <v>318</v>
      </c>
      <c r="BM525" s="227" t="s">
        <v>1509</v>
      </c>
    </row>
    <row r="526" s="2" customFormat="1">
      <c r="A526" s="41"/>
      <c r="B526" s="42"/>
      <c r="C526" s="43"/>
      <c r="D526" s="229" t="s">
        <v>223</v>
      </c>
      <c r="E526" s="43"/>
      <c r="F526" s="230" t="s">
        <v>938</v>
      </c>
      <c r="G526" s="43"/>
      <c r="H526" s="43"/>
      <c r="I526" s="231"/>
      <c r="J526" s="43"/>
      <c r="K526" s="43"/>
      <c r="L526" s="47"/>
      <c r="M526" s="232"/>
      <c r="N526" s="233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223</v>
      </c>
      <c r="AU526" s="20" t="s">
        <v>84</v>
      </c>
    </row>
    <row r="527" s="2" customFormat="1" ht="16.5" customHeight="1">
      <c r="A527" s="41"/>
      <c r="B527" s="42"/>
      <c r="C527" s="278" t="s">
        <v>893</v>
      </c>
      <c r="D527" s="278" t="s">
        <v>278</v>
      </c>
      <c r="E527" s="279" t="s">
        <v>940</v>
      </c>
      <c r="F527" s="280" t="s">
        <v>941</v>
      </c>
      <c r="G527" s="281" t="s">
        <v>509</v>
      </c>
      <c r="H527" s="282">
        <v>2</v>
      </c>
      <c r="I527" s="283"/>
      <c r="J527" s="284">
        <f>ROUND(I527*H527,2)</f>
        <v>0</v>
      </c>
      <c r="K527" s="280" t="s">
        <v>220</v>
      </c>
      <c r="L527" s="285"/>
      <c r="M527" s="286" t="s">
        <v>21</v>
      </c>
      <c r="N527" s="287" t="s">
        <v>45</v>
      </c>
      <c r="O527" s="87"/>
      <c r="P527" s="225">
        <f>O527*H527</f>
        <v>0</v>
      </c>
      <c r="Q527" s="225">
        <v>0.025499999999999998</v>
      </c>
      <c r="R527" s="225">
        <f>Q527*H527</f>
        <v>0.050999999999999997</v>
      </c>
      <c r="S527" s="225">
        <v>0</v>
      </c>
      <c r="T527" s="226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7" t="s">
        <v>420</v>
      </c>
      <c r="AT527" s="227" t="s">
        <v>278</v>
      </c>
      <c r="AU527" s="227" t="s">
        <v>84</v>
      </c>
      <c r="AY527" s="20" t="s">
        <v>215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20" t="s">
        <v>82</v>
      </c>
      <c r="BK527" s="228">
        <f>ROUND(I527*H527,2)</f>
        <v>0</v>
      </c>
      <c r="BL527" s="20" t="s">
        <v>318</v>
      </c>
      <c r="BM527" s="227" t="s">
        <v>1510</v>
      </c>
    </row>
    <row r="528" s="2" customFormat="1" ht="49.05" customHeight="1">
      <c r="A528" s="41"/>
      <c r="B528" s="42"/>
      <c r="C528" s="216" t="s">
        <v>897</v>
      </c>
      <c r="D528" s="216" t="s">
        <v>217</v>
      </c>
      <c r="E528" s="217" t="s">
        <v>944</v>
      </c>
      <c r="F528" s="218" t="s">
        <v>945</v>
      </c>
      <c r="G528" s="219" t="s">
        <v>258</v>
      </c>
      <c r="H528" s="220">
        <v>0.052999999999999998</v>
      </c>
      <c r="I528" s="221"/>
      <c r="J528" s="222">
        <f>ROUND(I528*H528,2)</f>
        <v>0</v>
      </c>
      <c r="K528" s="218" t="s">
        <v>220</v>
      </c>
      <c r="L528" s="47"/>
      <c r="M528" s="223" t="s">
        <v>21</v>
      </c>
      <c r="N528" s="224" t="s">
        <v>45</v>
      </c>
      <c r="O528" s="87"/>
      <c r="P528" s="225">
        <f>O528*H528</f>
        <v>0</v>
      </c>
      <c r="Q528" s="225">
        <v>0</v>
      </c>
      <c r="R528" s="225">
        <f>Q528*H528</f>
        <v>0</v>
      </c>
      <c r="S528" s="225">
        <v>0</v>
      </c>
      <c r="T528" s="226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7" t="s">
        <v>318</v>
      </c>
      <c r="AT528" s="227" t="s">
        <v>217</v>
      </c>
      <c r="AU528" s="227" t="s">
        <v>84</v>
      </c>
      <c r="AY528" s="20" t="s">
        <v>215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20" t="s">
        <v>82</v>
      </c>
      <c r="BK528" s="228">
        <f>ROUND(I528*H528,2)</f>
        <v>0</v>
      </c>
      <c r="BL528" s="20" t="s">
        <v>318</v>
      </c>
      <c r="BM528" s="227" t="s">
        <v>1511</v>
      </c>
    </row>
    <row r="529" s="2" customFormat="1">
      <c r="A529" s="41"/>
      <c r="B529" s="42"/>
      <c r="C529" s="43"/>
      <c r="D529" s="229" t="s">
        <v>223</v>
      </c>
      <c r="E529" s="43"/>
      <c r="F529" s="230" t="s">
        <v>947</v>
      </c>
      <c r="G529" s="43"/>
      <c r="H529" s="43"/>
      <c r="I529" s="231"/>
      <c r="J529" s="43"/>
      <c r="K529" s="43"/>
      <c r="L529" s="47"/>
      <c r="M529" s="232"/>
      <c r="N529" s="233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223</v>
      </c>
      <c r="AU529" s="20" t="s">
        <v>84</v>
      </c>
    </row>
    <row r="530" s="12" customFormat="1" ht="22.8" customHeight="1">
      <c r="A530" s="12"/>
      <c r="B530" s="200"/>
      <c r="C530" s="201"/>
      <c r="D530" s="202" t="s">
        <v>73</v>
      </c>
      <c r="E530" s="214" t="s">
        <v>948</v>
      </c>
      <c r="F530" s="214" t="s">
        <v>949</v>
      </c>
      <c r="G530" s="201"/>
      <c r="H530" s="201"/>
      <c r="I530" s="204"/>
      <c r="J530" s="215">
        <f>BK530</f>
        <v>0</v>
      </c>
      <c r="K530" s="201"/>
      <c r="L530" s="206"/>
      <c r="M530" s="207"/>
      <c r="N530" s="208"/>
      <c r="O530" s="208"/>
      <c r="P530" s="209">
        <f>SUM(P531:P553)</f>
        <v>0</v>
      </c>
      <c r="Q530" s="208"/>
      <c r="R530" s="209">
        <f>SUM(R531:R553)</f>
        <v>0.222245</v>
      </c>
      <c r="S530" s="208"/>
      <c r="T530" s="210">
        <f>SUM(T531:T553)</f>
        <v>0.19299279999999999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1" t="s">
        <v>84</v>
      </c>
      <c r="AT530" s="212" t="s">
        <v>73</v>
      </c>
      <c r="AU530" s="212" t="s">
        <v>82</v>
      </c>
      <c r="AY530" s="211" t="s">
        <v>215</v>
      </c>
      <c r="BK530" s="213">
        <f>SUM(BK531:BK553)</f>
        <v>0</v>
      </c>
    </row>
    <row r="531" s="2" customFormat="1" ht="24.15" customHeight="1">
      <c r="A531" s="41"/>
      <c r="B531" s="42"/>
      <c r="C531" s="216" t="s">
        <v>904</v>
      </c>
      <c r="D531" s="216" t="s">
        <v>217</v>
      </c>
      <c r="E531" s="217" t="s">
        <v>951</v>
      </c>
      <c r="F531" s="218" t="s">
        <v>952</v>
      </c>
      <c r="G531" s="219" t="s">
        <v>119</v>
      </c>
      <c r="H531" s="220">
        <v>93.079999999999998</v>
      </c>
      <c r="I531" s="221"/>
      <c r="J531" s="222">
        <f>ROUND(I531*H531,2)</f>
        <v>0</v>
      </c>
      <c r="K531" s="218" t="s">
        <v>220</v>
      </c>
      <c r="L531" s="47"/>
      <c r="M531" s="223" t="s">
        <v>21</v>
      </c>
      <c r="N531" s="224" t="s">
        <v>45</v>
      </c>
      <c r="O531" s="87"/>
      <c r="P531" s="225">
        <f>O531*H531</f>
        <v>0</v>
      </c>
      <c r="Q531" s="225">
        <v>0</v>
      </c>
      <c r="R531" s="225">
        <f>Q531*H531</f>
        <v>0</v>
      </c>
      <c r="S531" s="225">
        <v>0.00191</v>
      </c>
      <c r="T531" s="226">
        <f>S531*H531</f>
        <v>0.17778279999999999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7" t="s">
        <v>318</v>
      </c>
      <c r="AT531" s="227" t="s">
        <v>217</v>
      </c>
      <c r="AU531" s="227" t="s">
        <v>84</v>
      </c>
      <c r="AY531" s="20" t="s">
        <v>215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20" t="s">
        <v>82</v>
      </c>
      <c r="BK531" s="228">
        <f>ROUND(I531*H531,2)</f>
        <v>0</v>
      </c>
      <c r="BL531" s="20" t="s">
        <v>318</v>
      </c>
      <c r="BM531" s="227" t="s">
        <v>953</v>
      </c>
    </row>
    <row r="532" s="2" customFormat="1">
      <c r="A532" s="41"/>
      <c r="B532" s="42"/>
      <c r="C532" s="43"/>
      <c r="D532" s="229" t="s">
        <v>223</v>
      </c>
      <c r="E532" s="43"/>
      <c r="F532" s="230" t="s">
        <v>954</v>
      </c>
      <c r="G532" s="43"/>
      <c r="H532" s="43"/>
      <c r="I532" s="231"/>
      <c r="J532" s="43"/>
      <c r="K532" s="43"/>
      <c r="L532" s="47"/>
      <c r="M532" s="232"/>
      <c r="N532" s="23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223</v>
      </c>
      <c r="AU532" s="20" t="s">
        <v>84</v>
      </c>
    </row>
    <row r="533" s="16" customFormat="1">
      <c r="A533" s="16"/>
      <c r="B533" s="268"/>
      <c r="C533" s="269"/>
      <c r="D533" s="236" t="s">
        <v>173</v>
      </c>
      <c r="E533" s="270" t="s">
        <v>21</v>
      </c>
      <c r="F533" s="271" t="s">
        <v>485</v>
      </c>
      <c r="G533" s="269"/>
      <c r="H533" s="270" t="s">
        <v>21</v>
      </c>
      <c r="I533" s="272"/>
      <c r="J533" s="269"/>
      <c r="K533" s="269"/>
      <c r="L533" s="273"/>
      <c r="M533" s="274"/>
      <c r="N533" s="275"/>
      <c r="O533" s="275"/>
      <c r="P533" s="275"/>
      <c r="Q533" s="275"/>
      <c r="R533" s="275"/>
      <c r="S533" s="275"/>
      <c r="T533" s="27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77" t="s">
        <v>173</v>
      </c>
      <c r="AU533" s="277" t="s">
        <v>84</v>
      </c>
      <c r="AV533" s="16" t="s">
        <v>82</v>
      </c>
      <c r="AW533" s="16" t="s">
        <v>35</v>
      </c>
      <c r="AX533" s="16" t="s">
        <v>74</v>
      </c>
      <c r="AY533" s="277" t="s">
        <v>215</v>
      </c>
    </row>
    <row r="534" s="13" customFormat="1">
      <c r="A534" s="13"/>
      <c r="B534" s="234"/>
      <c r="C534" s="235"/>
      <c r="D534" s="236" t="s">
        <v>173</v>
      </c>
      <c r="E534" s="237" t="s">
        <v>21</v>
      </c>
      <c r="F534" s="238" t="s">
        <v>955</v>
      </c>
      <c r="G534" s="235"/>
      <c r="H534" s="239">
        <v>23.079999999999998</v>
      </c>
      <c r="I534" s="240"/>
      <c r="J534" s="235"/>
      <c r="K534" s="235"/>
      <c r="L534" s="241"/>
      <c r="M534" s="242"/>
      <c r="N534" s="243"/>
      <c r="O534" s="243"/>
      <c r="P534" s="243"/>
      <c r="Q534" s="243"/>
      <c r="R534" s="243"/>
      <c r="S534" s="243"/>
      <c r="T534" s="24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5" t="s">
        <v>173</v>
      </c>
      <c r="AU534" s="245" t="s">
        <v>84</v>
      </c>
      <c r="AV534" s="13" t="s">
        <v>84</v>
      </c>
      <c r="AW534" s="13" t="s">
        <v>35</v>
      </c>
      <c r="AX534" s="13" t="s">
        <v>74</v>
      </c>
      <c r="AY534" s="245" t="s">
        <v>215</v>
      </c>
    </row>
    <row r="535" s="16" customFormat="1">
      <c r="A535" s="16"/>
      <c r="B535" s="268"/>
      <c r="C535" s="269"/>
      <c r="D535" s="236" t="s">
        <v>173</v>
      </c>
      <c r="E535" s="270" t="s">
        <v>21</v>
      </c>
      <c r="F535" s="271" t="s">
        <v>1512</v>
      </c>
      <c r="G535" s="269"/>
      <c r="H535" s="270" t="s">
        <v>21</v>
      </c>
      <c r="I535" s="272"/>
      <c r="J535" s="269"/>
      <c r="K535" s="269"/>
      <c r="L535" s="273"/>
      <c r="M535" s="274"/>
      <c r="N535" s="275"/>
      <c r="O535" s="275"/>
      <c r="P535" s="275"/>
      <c r="Q535" s="275"/>
      <c r="R535" s="275"/>
      <c r="S535" s="275"/>
      <c r="T535" s="27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T535" s="277" t="s">
        <v>173</v>
      </c>
      <c r="AU535" s="277" t="s">
        <v>84</v>
      </c>
      <c r="AV535" s="16" t="s">
        <v>82</v>
      </c>
      <c r="AW535" s="16" t="s">
        <v>35</v>
      </c>
      <c r="AX535" s="16" t="s">
        <v>74</v>
      </c>
      <c r="AY535" s="277" t="s">
        <v>215</v>
      </c>
    </row>
    <row r="536" s="13" customFormat="1">
      <c r="A536" s="13"/>
      <c r="B536" s="234"/>
      <c r="C536" s="235"/>
      <c r="D536" s="236" t="s">
        <v>173</v>
      </c>
      <c r="E536" s="237" t="s">
        <v>21</v>
      </c>
      <c r="F536" s="238" t="s">
        <v>1513</v>
      </c>
      <c r="G536" s="235"/>
      <c r="H536" s="239">
        <v>50</v>
      </c>
      <c r="I536" s="240"/>
      <c r="J536" s="235"/>
      <c r="K536" s="235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173</v>
      </c>
      <c r="AU536" s="245" t="s">
        <v>84</v>
      </c>
      <c r="AV536" s="13" t="s">
        <v>84</v>
      </c>
      <c r="AW536" s="13" t="s">
        <v>35</v>
      </c>
      <c r="AX536" s="13" t="s">
        <v>74</v>
      </c>
      <c r="AY536" s="245" t="s">
        <v>215</v>
      </c>
    </row>
    <row r="537" s="16" customFormat="1">
      <c r="A537" s="16"/>
      <c r="B537" s="268"/>
      <c r="C537" s="269"/>
      <c r="D537" s="236" t="s">
        <v>173</v>
      </c>
      <c r="E537" s="270" t="s">
        <v>21</v>
      </c>
      <c r="F537" s="271" t="s">
        <v>1514</v>
      </c>
      <c r="G537" s="269"/>
      <c r="H537" s="270" t="s">
        <v>21</v>
      </c>
      <c r="I537" s="272"/>
      <c r="J537" s="269"/>
      <c r="K537" s="269"/>
      <c r="L537" s="273"/>
      <c r="M537" s="274"/>
      <c r="N537" s="275"/>
      <c r="O537" s="275"/>
      <c r="P537" s="275"/>
      <c r="Q537" s="275"/>
      <c r="R537" s="275"/>
      <c r="S537" s="275"/>
      <c r="T537" s="27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77" t="s">
        <v>173</v>
      </c>
      <c r="AU537" s="277" t="s">
        <v>84</v>
      </c>
      <c r="AV537" s="16" t="s">
        <v>82</v>
      </c>
      <c r="AW537" s="16" t="s">
        <v>35</v>
      </c>
      <c r="AX537" s="16" t="s">
        <v>74</v>
      </c>
      <c r="AY537" s="277" t="s">
        <v>215</v>
      </c>
    </row>
    <row r="538" s="13" customFormat="1">
      <c r="A538" s="13"/>
      <c r="B538" s="234"/>
      <c r="C538" s="235"/>
      <c r="D538" s="236" t="s">
        <v>173</v>
      </c>
      <c r="E538" s="237" t="s">
        <v>21</v>
      </c>
      <c r="F538" s="238" t="s">
        <v>1515</v>
      </c>
      <c r="G538" s="235"/>
      <c r="H538" s="239">
        <v>20</v>
      </c>
      <c r="I538" s="240"/>
      <c r="J538" s="235"/>
      <c r="K538" s="235"/>
      <c r="L538" s="241"/>
      <c r="M538" s="242"/>
      <c r="N538" s="243"/>
      <c r="O538" s="243"/>
      <c r="P538" s="243"/>
      <c r="Q538" s="243"/>
      <c r="R538" s="243"/>
      <c r="S538" s="243"/>
      <c r="T538" s="24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5" t="s">
        <v>173</v>
      </c>
      <c r="AU538" s="245" t="s">
        <v>84</v>
      </c>
      <c r="AV538" s="13" t="s">
        <v>84</v>
      </c>
      <c r="AW538" s="13" t="s">
        <v>35</v>
      </c>
      <c r="AX538" s="13" t="s">
        <v>74</v>
      </c>
      <c r="AY538" s="245" t="s">
        <v>215</v>
      </c>
    </row>
    <row r="539" s="15" customFormat="1">
      <c r="A539" s="15"/>
      <c r="B539" s="257"/>
      <c r="C539" s="258"/>
      <c r="D539" s="236" t="s">
        <v>173</v>
      </c>
      <c r="E539" s="259" t="s">
        <v>21</v>
      </c>
      <c r="F539" s="260" t="s">
        <v>227</v>
      </c>
      <c r="G539" s="258"/>
      <c r="H539" s="261">
        <v>93.079999999999998</v>
      </c>
      <c r="I539" s="262"/>
      <c r="J539" s="258"/>
      <c r="K539" s="258"/>
      <c r="L539" s="263"/>
      <c r="M539" s="264"/>
      <c r="N539" s="265"/>
      <c r="O539" s="265"/>
      <c r="P539" s="265"/>
      <c r="Q539" s="265"/>
      <c r="R539" s="265"/>
      <c r="S539" s="265"/>
      <c r="T539" s="266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7" t="s">
        <v>173</v>
      </c>
      <c r="AU539" s="267" t="s">
        <v>84</v>
      </c>
      <c r="AV539" s="15" t="s">
        <v>221</v>
      </c>
      <c r="AW539" s="15" t="s">
        <v>35</v>
      </c>
      <c r="AX539" s="15" t="s">
        <v>82</v>
      </c>
      <c r="AY539" s="267" t="s">
        <v>215</v>
      </c>
    </row>
    <row r="540" s="2" customFormat="1" ht="24.15" customHeight="1">
      <c r="A540" s="41"/>
      <c r="B540" s="42"/>
      <c r="C540" s="216" t="s">
        <v>909</v>
      </c>
      <c r="D540" s="216" t="s">
        <v>217</v>
      </c>
      <c r="E540" s="217" t="s">
        <v>957</v>
      </c>
      <c r="F540" s="218" t="s">
        <v>958</v>
      </c>
      <c r="G540" s="219" t="s">
        <v>119</v>
      </c>
      <c r="H540" s="220">
        <v>5.8499999999999996</v>
      </c>
      <c r="I540" s="221"/>
      <c r="J540" s="222">
        <f>ROUND(I540*H540,2)</f>
        <v>0</v>
      </c>
      <c r="K540" s="218" t="s">
        <v>220</v>
      </c>
      <c r="L540" s="47"/>
      <c r="M540" s="223" t="s">
        <v>21</v>
      </c>
      <c r="N540" s="224" t="s">
        <v>45</v>
      </c>
      <c r="O540" s="87"/>
      <c r="P540" s="225">
        <f>O540*H540</f>
        <v>0</v>
      </c>
      <c r="Q540" s="225">
        <v>0</v>
      </c>
      <c r="R540" s="225">
        <f>Q540*H540</f>
        <v>0</v>
      </c>
      <c r="S540" s="225">
        <v>0.0025999999999999999</v>
      </c>
      <c r="T540" s="226">
        <f>S540*H540</f>
        <v>0.015209999999999998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7" t="s">
        <v>318</v>
      </c>
      <c r="AT540" s="227" t="s">
        <v>217</v>
      </c>
      <c r="AU540" s="227" t="s">
        <v>84</v>
      </c>
      <c r="AY540" s="20" t="s">
        <v>215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20" t="s">
        <v>82</v>
      </c>
      <c r="BK540" s="228">
        <f>ROUND(I540*H540,2)</f>
        <v>0</v>
      </c>
      <c r="BL540" s="20" t="s">
        <v>318</v>
      </c>
      <c r="BM540" s="227" t="s">
        <v>959</v>
      </c>
    </row>
    <row r="541" s="2" customFormat="1">
      <c r="A541" s="41"/>
      <c r="B541" s="42"/>
      <c r="C541" s="43"/>
      <c r="D541" s="229" t="s">
        <v>223</v>
      </c>
      <c r="E541" s="43"/>
      <c r="F541" s="230" t="s">
        <v>960</v>
      </c>
      <c r="G541" s="43"/>
      <c r="H541" s="43"/>
      <c r="I541" s="231"/>
      <c r="J541" s="43"/>
      <c r="K541" s="43"/>
      <c r="L541" s="47"/>
      <c r="M541" s="232"/>
      <c r="N541" s="233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223</v>
      </c>
      <c r="AU541" s="20" t="s">
        <v>84</v>
      </c>
    </row>
    <row r="542" s="13" customFormat="1">
      <c r="A542" s="13"/>
      <c r="B542" s="234"/>
      <c r="C542" s="235"/>
      <c r="D542" s="236" t="s">
        <v>173</v>
      </c>
      <c r="E542" s="237" t="s">
        <v>21</v>
      </c>
      <c r="F542" s="238" t="s">
        <v>1516</v>
      </c>
      <c r="G542" s="235"/>
      <c r="H542" s="239">
        <v>5.8499999999999996</v>
      </c>
      <c r="I542" s="240"/>
      <c r="J542" s="235"/>
      <c r="K542" s="235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173</v>
      </c>
      <c r="AU542" s="245" t="s">
        <v>84</v>
      </c>
      <c r="AV542" s="13" t="s">
        <v>84</v>
      </c>
      <c r="AW542" s="13" t="s">
        <v>35</v>
      </c>
      <c r="AX542" s="13" t="s">
        <v>82</v>
      </c>
      <c r="AY542" s="245" t="s">
        <v>215</v>
      </c>
    </row>
    <row r="543" s="2" customFormat="1" ht="24.15" customHeight="1">
      <c r="A543" s="41"/>
      <c r="B543" s="42"/>
      <c r="C543" s="216" t="s">
        <v>916</v>
      </c>
      <c r="D543" s="216" t="s">
        <v>217</v>
      </c>
      <c r="E543" s="217" t="s">
        <v>1517</v>
      </c>
      <c r="F543" s="218" t="s">
        <v>1518</v>
      </c>
      <c r="G543" s="219" t="s">
        <v>119</v>
      </c>
      <c r="H543" s="220">
        <v>9.0999999999999996</v>
      </c>
      <c r="I543" s="221"/>
      <c r="J543" s="222">
        <f>ROUND(I543*H543,2)</f>
        <v>0</v>
      </c>
      <c r="K543" s="218" t="s">
        <v>21</v>
      </c>
      <c r="L543" s="47"/>
      <c r="M543" s="223" t="s">
        <v>21</v>
      </c>
      <c r="N543" s="224" t="s">
        <v>45</v>
      </c>
      <c r="O543" s="87"/>
      <c r="P543" s="225">
        <f>O543*H543</f>
        <v>0</v>
      </c>
      <c r="Q543" s="225">
        <v>0.0013500000000000001</v>
      </c>
      <c r="R543" s="225">
        <f>Q543*H543</f>
        <v>0.012285000000000001</v>
      </c>
      <c r="S543" s="225">
        <v>0</v>
      </c>
      <c r="T543" s="226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7" t="s">
        <v>318</v>
      </c>
      <c r="AT543" s="227" t="s">
        <v>217</v>
      </c>
      <c r="AU543" s="227" t="s">
        <v>84</v>
      </c>
      <c r="AY543" s="20" t="s">
        <v>215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20" t="s">
        <v>82</v>
      </c>
      <c r="BK543" s="228">
        <f>ROUND(I543*H543,2)</f>
        <v>0</v>
      </c>
      <c r="BL543" s="20" t="s">
        <v>318</v>
      </c>
      <c r="BM543" s="227" t="s">
        <v>1519</v>
      </c>
    </row>
    <row r="544" s="2" customFormat="1">
      <c r="A544" s="41"/>
      <c r="B544" s="42"/>
      <c r="C544" s="43"/>
      <c r="D544" s="236" t="s">
        <v>886</v>
      </c>
      <c r="E544" s="43"/>
      <c r="F544" s="288" t="s">
        <v>966</v>
      </c>
      <c r="G544" s="43"/>
      <c r="H544" s="43"/>
      <c r="I544" s="231"/>
      <c r="J544" s="43"/>
      <c r="K544" s="43"/>
      <c r="L544" s="47"/>
      <c r="M544" s="232"/>
      <c r="N544" s="233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886</v>
      </c>
      <c r="AU544" s="20" t="s">
        <v>84</v>
      </c>
    </row>
    <row r="545" s="2" customFormat="1" ht="44.25" customHeight="1">
      <c r="A545" s="41"/>
      <c r="B545" s="42"/>
      <c r="C545" s="216" t="s">
        <v>922</v>
      </c>
      <c r="D545" s="216" t="s">
        <v>217</v>
      </c>
      <c r="E545" s="217" t="s">
        <v>1520</v>
      </c>
      <c r="F545" s="218" t="s">
        <v>1521</v>
      </c>
      <c r="G545" s="219" t="s">
        <v>119</v>
      </c>
      <c r="H545" s="220">
        <v>20</v>
      </c>
      <c r="I545" s="221"/>
      <c r="J545" s="222">
        <f>ROUND(I545*H545,2)</f>
        <v>0</v>
      </c>
      <c r="K545" s="218" t="s">
        <v>21</v>
      </c>
      <c r="L545" s="47"/>
      <c r="M545" s="223" t="s">
        <v>21</v>
      </c>
      <c r="N545" s="224" t="s">
        <v>45</v>
      </c>
      <c r="O545" s="87"/>
      <c r="P545" s="225">
        <f>O545*H545</f>
        <v>0</v>
      </c>
      <c r="Q545" s="225">
        <v>0.0044000000000000003</v>
      </c>
      <c r="R545" s="225">
        <f>Q545*H545</f>
        <v>0.088000000000000009</v>
      </c>
      <c r="S545" s="225">
        <v>0</v>
      </c>
      <c r="T545" s="226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7" t="s">
        <v>318</v>
      </c>
      <c r="AT545" s="227" t="s">
        <v>217</v>
      </c>
      <c r="AU545" s="227" t="s">
        <v>84</v>
      </c>
      <c r="AY545" s="20" t="s">
        <v>215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20" t="s">
        <v>82</v>
      </c>
      <c r="BK545" s="228">
        <f>ROUND(I545*H545,2)</f>
        <v>0</v>
      </c>
      <c r="BL545" s="20" t="s">
        <v>318</v>
      </c>
      <c r="BM545" s="227" t="s">
        <v>1522</v>
      </c>
    </row>
    <row r="546" s="2" customFormat="1">
      <c r="A546" s="41"/>
      <c r="B546" s="42"/>
      <c r="C546" s="43"/>
      <c r="D546" s="236" t="s">
        <v>886</v>
      </c>
      <c r="E546" s="43"/>
      <c r="F546" s="288" t="s">
        <v>1523</v>
      </c>
      <c r="G546" s="43"/>
      <c r="H546" s="43"/>
      <c r="I546" s="231"/>
      <c r="J546" s="43"/>
      <c r="K546" s="43"/>
      <c r="L546" s="47"/>
      <c r="M546" s="232"/>
      <c r="N546" s="233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886</v>
      </c>
      <c r="AU546" s="20" t="s">
        <v>84</v>
      </c>
    </row>
    <row r="547" s="2" customFormat="1" ht="37.8" customHeight="1">
      <c r="A547" s="41"/>
      <c r="B547" s="42"/>
      <c r="C547" s="216" t="s">
        <v>927</v>
      </c>
      <c r="D547" s="216" t="s">
        <v>217</v>
      </c>
      <c r="E547" s="217" t="s">
        <v>1524</v>
      </c>
      <c r="F547" s="218" t="s">
        <v>1525</v>
      </c>
      <c r="G547" s="219" t="s">
        <v>119</v>
      </c>
      <c r="H547" s="220">
        <v>12</v>
      </c>
      <c r="I547" s="221"/>
      <c r="J547" s="222">
        <f>ROUND(I547*H547,2)</f>
        <v>0</v>
      </c>
      <c r="K547" s="218" t="s">
        <v>21</v>
      </c>
      <c r="L547" s="47"/>
      <c r="M547" s="223" t="s">
        <v>21</v>
      </c>
      <c r="N547" s="224" t="s">
        <v>45</v>
      </c>
      <c r="O547" s="87"/>
      <c r="P547" s="225">
        <f>O547*H547</f>
        <v>0</v>
      </c>
      <c r="Q547" s="225">
        <v>0.00313</v>
      </c>
      <c r="R547" s="225">
        <f>Q547*H547</f>
        <v>0.037559999999999996</v>
      </c>
      <c r="S547" s="225">
        <v>0</v>
      </c>
      <c r="T547" s="226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7" t="s">
        <v>318</v>
      </c>
      <c r="AT547" s="227" t="s">
        <v>217</v>
      </c>
      <c r="AU547" s="227" t="s">
        <v>84</v>
      </c>
      <c r="AY547" s="20" t="s">
        <v>215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20" t="s">
        <v>82</v>
      </c>
      <c r="BK547" s="228">
        <f>ROUND(I547*H547,2)</f>
        <v>0</v>
      </c>
      <c r="BL547" s="20" t="s">
        <v>318</v>
      </c>
      <c r="BM547" s="227" t="s">
        <v>1526</v>
      </c>
    </row>
    <row r="548" s="2" customFormat="1" ht="37.8" customHeight="1">
      <c r="A548" s="41"/>
      <c r="B548" s="42"/>
      <c r="C548" s="216" t="s">
        <v>934</v>
      </c>
      <c r="D548" s="216" t="s">
        <v>217</v>
      </c>
      <c r="E548" s="217" t="s">
        <v>1527</v>
      </c>
      <c r="F548" s="218" t="s">
        <v>1528</v>
      </c>
      <c r="G548" s="219" t="s">
        <v>119</v>
      </c>
      <c r="H548" s="220">
        <v>20</v>
      </c>
      <c r="I548" s="221"/>
      <c r="J548" s="222">
        <f>ROUND(I548*H548,2)</f>
        <v>0</v>
      </c>
      <c r="K548" s="218" t="s">
        <v>21</v>
      </c>
      <c r="L548" s="47"/>
      <c r="M548" s="223" t="s">
        <v>21</v>
      </c>
      <c r="N548" s="224" t="s">
        <v>45</v>
      </c>
      <c r="O548" s="87"/>
      <c r="P548" s="225">
        <f>O548*H548</f>
        <v>0</v>
      </c>
      <c r="Q548" s="225">
        <v>0.0042199999999999998</v>
      </c>
      <c r="R548" s="225">
        <f>Q548*H548</f>
        <v>0.084400000000000003</v>
      </c>
      <c r="S548" s="225">
        <v>0</v>
      </c>
      <c r="T548" s="226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7" t="s">
        <v>318</v>
      </c>
      <c r="AT548" s="227" t="s">
        <v>217</v>
      </c>
      <c r="AU548" s="227" t="s">
        <v>84</v>
      </c>
      <c r="AY548" s="20" t="s">
        <v>215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20" t="s">
        <v>82</v>
      </c>
      <c r="BK548" s="228">
        <f>ROUND(I548*H548,2)</f>
        <v>0</v>
      </c>
      <c r="BL548" s="20" t="s">
        <v>318</v>
      </c>
      <c r="BM548" s="227" t="s">
        <v>1529</v>
      </c>
    </row>
    <row r="549" s="2" customFormat="1">
      <c r="A549" s="41"/>
      <c r="B549" s="42"/>
      <c r="C549" s="43"/>
      <c r="D549" s="236" t="s">
        <v>886</v>
      </c>
      <c r="E549" s="43"/>
      <c r="F549" s="288" t="s">
        <v>966</v>
      </c>
      <c r="G549" s="43"/>
      <c r="H549" s="43"/>
      <c r="I549" s="231"/>
      <c r="J549" s="43"/>
      <c r="K549" s="43"/>
      <c r="L549" s="47"/>
      <c r="M549" s="232"/>
      <c r="N549" s="233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886</v>
      </c>
      <c r="AU549" s="20" t="s">
        <v>84</v>
      </c>
    </row>
    <row r="550" s="2" customFormat="1" ht="16.5" customHeight="1">
      <c r="A550" s="41"/>
      <c r="B550" s="42"/>
      <c r="C550" s="216" t="s">
        <v>939</v>
      </c>
      <c r="D550" s="216" t="s">
        <v>217</v>
      </c>
      <c r="E550" s="217" t="s">
        <v>995</v>
      </c>
      <c r="F550" s="218" t="s">
        <v>996</v>
      </c>
      <c r="G550" s="219" t="s">
        <v>119</v>
      </c>
      <c r="H550" s="220">
        <v>20</v>
      </c>
      <c r="I550" s="221"/>
      <c r="J550" s="222">
        <f>ROUND(I550*H550,2)</f>
        <v>0</v>
      </c>
      <c r="K550" s="218" t="s">
        <v>21</v>
      </c>
      <c r="L550" s="47"/>
      <c r="M550" s="223" t="s">
        <v>21</v>
      </c>
      <c r="N550" s="224" t="s">
        <v>45</v>
      </c>
      <c r="O550" s="87"/>
      <c r="P550" s="225">
        <f>O550*H550</f>
        <v>0</v>
      </c>
      <c r="Q550" s="225">
        <v>0</v>
      </c>
      <c r="R550" s="225">
        <f>Q550*H550</f>
        <v>0</v>
      </c>
      <c r="S550" s="225">
        <v>0</v>
      </c>
      <c r="T550" s="226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7" t="s">
        <v>318</v>
      </c>
      <c r="AT550" s="227" t="s">
        <v>217</v>
      </c>
      <c r="AU550" s="227" t="s">
        <v>84</v>
      </c>
      <c r="AY550" s="20" t="s">
        <v>215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20" t="s">
        <v>82</v>
      </c>
      <c r="BK550" s="228">
        <f>ROUND(I550*H550,2)</f>
        <v>0</v>
      </c>
      <c r="BL550" s="20" t="s">
        <v>318</v>
      </c>
      <c r="BM550" s="227" t="s">
        <v>1530</v>
      </c>
    </row>
    <row r="551" s="2" customFormat="1">
      <c r="A551" s="41"/>
      <c r="B551" s="42"/>
      <c r="C551" s="43"/>
      <c r="D551" s="236" t="s">
        <v>886</v>
      </c>
      <c r="E551" s="43"/>
      <c r="F551" s="288" t="s">
        <v>998</v>
      </c>
      <c r="G551" s="43"/>
      <c r="H551" s="43"/>
      <c r="I551" s="231"/>
      <c r="J551" s="43"/>
      <c r="K551" s="43"/>
      <c r="L551" s="47"/>
      <c r="M551" s="232"/>
      <c r="N551" s="233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886</v>
      </c>
      <c r="AU551" s="20" t="s">
        <v>84</v>
      </c>
    </row>
    <row r="552" s="2" customFormat="1" ht="55.5" customHeight="1">
      <c r="A552" s="41"/>
      <c r="B552" s="42"/>
      <c r="C552" s="216" t="s">
        <v>943</v>
      </c>
      <c r="D552" s="216" t="s">
        <v>217</v>
      </c>
      <c r="E552" s="217" t="s">
        <v>1000</v>
      </c>
      <c r="F552" s="218" t="s">
        <v>1001</v>
      </c>
      <c r="G552" s="219" t="s">
        <v>258</v>
      </c>
      <c r="H552" s="220">
        <v>0.222</v>
      </c>
      <c r="I552" s="221"/>
      <c r="J552" s="222">
        <f>ROUND(I552*H552,2)</f>
        <v>0</v>
      </c>
      <c r="K552" s="218" t="s">
        <v>220</v>
      </c>
      <c r="L552" s="47"/>
      <c r="M552" s="223" t="s">
        <v>21</v>
      </c>
      <c r="N552" s="224" t="s">
        <v>45</v>
      </c>
      <c r="O552" s="87"/>
      <c r="P552" s="225">
        <f>O552*H552</f>
        <v>0</v>
      </c>
      <c r="Q552" s="225">
        <v>0</v>
      </c>
      <c r="R552" s="225">
        <f>Q552*H552</f>
        <v>0</v>
      </c>
      <c r="S552" s="225">
        <v>0</v>
      </c>
      <c r="T552" s="226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7" t="s">
        <v>318</v>
      </c>
      <c r="AT552" s="227" t="s">
        <v>217</v>
      </c>
      <c r="AU552" s="227" t="s">
        <v>84</v>
      </c>
      <c r="AY552" s="20" t="s">
        <v>215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20" t="s">
        <v>82</v>
      </c>
      <c r="BK552" s="228">
        <f>ROUND(I552*H552,2)</f>
        <v>0</v>
      </c>
      <c r="BL552" s="20" t="s">
        <v>318</v>
      </c>
      <c r="BM552" s="227" t="s">
        <v>1531</v>
      </c>
    </row>
    <row r="553" s="2" customFormat="1">
      <c r="A553" s="41"/>
      <c r="B553" s="42"/>
      <c r="C553" s="43"/>
      <c r="D553" s="229" t="s">
        <v>223</v>
      </c>
      <c r="E553" s="43"/>
      <c r="F553" s="230" t="s">
        <v>1003</v>
      </c>
      <c r="G553" s="43"/>
      <c r="H553" s="43"/>
      <c r="I553" s="231"/>
      <c r="J553" s="43"/>
      <c r="K553" s="43"/>
      <c r="L553" s="47"/>
      <c r="M553" s="289"/>
      <c r="N553" s="290"/>
      <c r="O553" s="291"/>
      <c r="P553" s="291"/>
      <c r="Q553" s="291"/>
      <c r="R553" s="291"/>
      <c r="S553" s="291"/>
      <c r="T553" s="292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223</v>
      </c>
      <c r="AU553" s="20" t="s">
        <v>84</v>
      </c>
    </row>
    <row r="554" s="2" customFormat="1" ht="6.96" customHeight="1">
      <c r="A554" s="41"/>
      <c r="B554" s="62"/>
      <c r="C554" s="63"/>
      <c r="D554" s="63"/>
      <c r="E554" s="63"/>
      <c r="F554" s="63"/>
      <c r="G554" s="63"/>
      <c r="H554" s="63"/>
      <c r="I554" s="63"/>
      <c r="J554" s="63"/>
      <c r="K554" s="63"/>
      <c r="L554" s="47"/>
      <c r="M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</row>
  </sheetData>
  <sheetProtection sheet="1" autoFilter="0" formatColumns="0" formatRows="0" objects="1" scenarios="1" spinCount="100000" saltValue="FkQXjrtpV/B4xr7ANwvdkpMifDQtsCMchNJMyjG5XDNEYR7wzswrpUBif21udu/cHEqyux+kFcFCsBrp6TiPhQ==" hashValue="/34I7X0GHSmhJWXXtwUDbOORm/zRzkgphb64Ait+mZjDxfMQXZLijLMPgsAcqxpk6Lx5FPISpQt9zyrmROh9pg==" algorithmName="SHA-512" password="CC3F"/>
  <autoFilter ref="C98:K5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4_01/113106023"/>
    <hyperlink ref="F108" r:id="rId2" display="https://podminky.urs.cz/item/CS_URS_2024_01/132212131"/>
    <hyperlink ref="F116" r:id="rId3" display="https://podminky.urs.cz/item/CS_URS_2024_01/132212331"/>
    <hyperlink ref="F122" r:id="rId4" display="https://podminky.urs.cz/item/CS_URS_2024_01/162751117"/>
    <hyperlink ref="F129" r:id="rId5" display="https://podminky.urs.cz/item/CS_URS_2024_01/162751119"/>
    <hyperlink ref="F132" r:id="rId6" display="https://podminky.urs.cz/item/CS_URS_2024_01/171201221"/>
    <hyperlink ref="F135" r:id="rId7" display="https://podminky.urs.cz/item/CS_URS_2024_01/174112101"/>
    <hyperlink ref="F144" r:id="rId8" display="https://podminky.urs.cz/item/CS_URS_2024_01/174211101"/>
    <hyperlink ref="F150" r:id="rId9" display="https://podminky.urs.cz/item/CS_URS_2024_01/175112101"/>
    <hyperlink ref="F156" r:id="rId10" display="https://podminky.urs.cz/item/CS_URS_2024_01/181311103"/>
    <hyperlink ref="F165" r:id="rId11" display="https://podminky.urs.cz/item/CS_URS_2024_01/181411131"/>
    <hyperlink ref="F171" r:id="rId12" display="https://podminky.urs.cz/item/CS_URS_2024_01/211971121"/>
    <hyperlink ref="F177" r:id="rId13" display="https://podminky.urs.cz/item/CS_URS_2024_01/212572111"/>
    <hyperlink ref="F181" r:id="rId14" display="https://podminky.urs.cz/item/CS_URS_2024_01/566901142"/>
    <hyperlink ref="F184" r:id="rId15" display="https://podminky.urs.cz/item/CS_URS_2024_01/596211110"/>
    <hyperlink ref="F188" r:id="rId16" display="https://podminky.urs.cz/item/CS_URS_2024_01/622151011"/>
    <hyperlink ref="F191" r:id="rId17" display="https://podminky.urs.cz/item/CS_URS_2024_01/622211031"/>
    <hyperlink ref="F205" r:id="rId18" display="https://podminky.urs.cz/item/CS_URS_2024_01/622212051"/>
    <hyperlink ref="F212" r:id="rId19" display="https://podminky.urs.cz/item/CS_URS_2024_01/622212061"/>
    <hyperlink ref="F219" r:id="rId20" display="https://podminky.urs.cz/item/CS_URS_2024_01/622251211"/>
    <hyperlink ref="F223" r:id="rId21" display="https://podminky.urs.cz/item/CS_URS_2024_01/622252001"/>
    <hyperlink ref="F235" r:id="rId22" display="https://podminky.urs.cz/item/CS_URS_2024_01/622252002"/>
    <hyperlink ref="F241" r:id="rId23" display="https://podminky.urs.cz/item/CS_URS_2024_01/622325102"/>
    <hyperlink ref="F247" r:id="rId24" display="https://podminky.urs.cz/item/CS_URS_2024_01/622521052"/>
    <hyperlink ref="F256" r:id="rId25" display="https://podminky.urs.cz/item/CS_URS_2024_01/629991011"/>
    <hyperlink ref="F259" r:id="rId26" display="https://podminky.urs.cz/item/CS_URS_2024_01/629995201"/>
    <hyperlink ref="F265" r:id="rId27" display="https://podminky.urs.cz/item/CS_URS_2024_01/636311121"/>
    <hyperlink ref="F280" r:id="rId28" display="https://podminky.urs.cz/item/CS_URS_2024_01/877275211"/>
    <hyperlink ref="F283" r:id="rId29" display="https://podminky.urs.cz/item/CS_URS_2024_01/899721111"/>
    <hyperlink ref="F287" r:id="rId30" display="https://podminky.urs.cz/item/CS_URS_2024_01/919726121"/>
    <hyperlink ref="F292" r:id="rId31" display="https://podminky.urs.cz/item/CS_URS_2024_01/941112111"/>
    <hyperlink ref="F297" r:id="rId32" display="https://podminky.urs.cz/item/CS_URS_2024_01/941112211"/>
    <hyperlink ref="F300" r:id="rId33" display="https://podminky.urs.cz/item/CS_URS_2024_01/941112811"/>
    <hyperlink ref="F303" r:id="rId34" display="https://podminky.urs.cz/item/CS_URS_2024_01/944611111"/>
    <hyperlink ref="F306" r:id="rId35" display="https://podminky.urs.cz/item/CS_URS_2024_01/944611211"/>
    <hyperlink ref="F309" r:id="rId36" display="https://podminky.urs.cz/item/CS_URS_2024_01/944611811"/>
    <hyperlink ref="F312" r:id="rId37" display="https://podminky.urs.cz/item/CS_URS_2024_01/949211111"/>
    <hyperlink ref="F317" r:id="rId38" display="https://podminky.urs.cz/item/CS_URS_2024_01/949211211"/>
    <hyperlink ref="F320" r:id="rId39" display="https://podminky.urs.cz/item/CS_URS_2024_01/949211811"/>
    <hyperlink ref="F323" r:id="rId40" display="https://podminky.urs.cz/item/CS_URS_2024_01/952901111"/>
    <hyperlink ref="F327" r:id="rId41" display="https://podminky.urs.cz/item/CS_URS_2024_01/965042241"/>
    <hyperlink ref="F330" r:id="rId42" display="https://podminky.urs.cz/item/CS_URS_2024_01/965045111"/>
    <hyperlink ref="F334" r:id="rId43" display="https://podminky.urs.cz/item/CS_URS_2024_01/965049112"/>
    <hyperlink ref="F337" r:id="rId44" display="https://podminky.urs.cz/item/CS_URS_2024_01/965081213"/>
    <hyperlink ref="F340" r:id="rId45" display="https://podminky.urs.cz/item/CS_URS_2024_01/965081611"/>
    <hyperlink ref="F345" r:id="rId46" display="https://podminky.urs.cz/item/CS_URS_2024_01/966080101"/>
    <hyperlink ref="F348" r:id="rId47" display="https://podminky.urs.cz/item/CS_URS_2024_01/966080105"/>
    <hyperlink ref="F351" r:id="rId48" display="https://podminky.urs.cz/item/CS_URS_2024_01/978015341"/>
    <hyperlink ref="F355" r:id="rId49" display="https://podminky.urs.cz/item/CS_URS_2024_01/978035117"/>
    <hyperlink ref="F364" r:id="rId50" display="https://podminky.urs.cz/item/CS_URS_2024_01/979051121"/>
    <hyperlink ref="F368" r:id="rId51" display="https://podminky.urs.cz/item/CS_URS_2024_01/997013152"/>
    <hyperlink ref="F370" r:id="rId52" display="https://podminky.urs.cz/item/CS_URS_2024_01/997013501"/>
    <hyperlink ref="F372" r:id="rId53" display="https://podminky.urs.cz/item/CS_URS_2024_01/997013509"/>
    <hyperlink ref="F375" r:id="rId54" display="https://podminky.urs.cz/item/CS_URS_2024_01/997013601"/>
    <hyperlink ref="F377" r:id="rId55" display="https://podminky.urs.cz/item/CS_URS_2024_01/997013602"/>
    <hyperlink ref="F380" r:id="rId56" display="https://podminky.urs.cz/item/CS_URS_2024_01/997013609"/>
    <hyperlink ref="F383" r:id="rId57" display="https://podminky.urs.cz/item/CS_URS_2024_01/997013631"/>
    <hyperlink ref="F386" r:id="rId58" display="https://podminky.urs.cz/item/CS_URS_2024_01/997013645"/>
    <hyperlink ref="F388" r:id="rId59" display="https://podminky.urs.cz/item/CS_URS_2024_01/997013813"/>
    <hyperlink ref="F391" r:id="rId60" display="https://podminky.urs.cz/item/CS_URS_2024_01/998011009"/>
    <hyperlink ref="F395" r:id="rId61" display="https://podminky.urs.cz/item/CS_URS_2024_01/712300843"/>
    <hyperlink ref="F398" r:id="rId62" display="https://podminky.urs.cz/item/CS_URS_2024_01/712311101"/>
    <hyperlink ref="F403" r:id="rId63" display="https://podminky.urs.cz/item/CS_URS_2024_01/712331111"/>
    <hyperlink ref="F410" r:id="rId64" display="https://podminky.urs.cz/item/CS_URS_2024_01/712331801"/>
    <hyperlink ref="F414" r:id="rId65" display="https://podminky.urs.cz/item/CS_URS_2024_01/712340831"/>
    <hyperlink ref="F420" r:id="rId66" display="https://podminky.urs.cz/item/CS_URS_2024_01/712341559"/>
    <hyperlink ref="F435" r:id="rId67" display="https://podminky.urs.cz/item/CS_URS_2024_01/712361801"/>
    <hyperlink ref="F440" r:id="rId68" display="https://podminky.urs.cz/item/CS_URS_2024_01/712800843"/>
    <hyperlink ref="F443" r:id="rId69" display="https://podminky.urs.cz/item/CS_URS_2024_01/712811101"/>
    <hyperlink ref="F458" r:id="rId70" display="https://podminky.urs.cz/item/CS_URS_2024_01/712831801"/>
    <hyperlink ref="F461" r:id="rId71" display="https://podminky.urs.cz/item/CS_URS_2024_01/712840861"/>
    <hyperlink ref="F471" r:id="rId72" display="https://podminky.urs.cz/item/CS_URS_2024_01/712841559"/>
    <hyperlink ref="F489" r:id="rId73" display="https://podminky.urs.cz/item/CS_URS_2024_01/712861803"/>
    <hyperlink ref="F499" r:id="rId74" display="https://podminky.urs.cz/item/CS_URS_2024_01/998712112"/>
    <hyperlink ref="F502" r:id="rId75" display="https://podminky.urs.cz/item/CS_URS_2024_01/713140824"/>
    <hyperlink ref="F505" r:id="rId76" display="https://podminky.urs.cz/item/CS_URS_2024_01/713141151"/>
    <hyperlink ref="F518" r:id="rId77" display="https://podminky.urs.cz/item/CS_URS_2024_01/713141311"/>
    <hyperlink ref="F523" r:id="rId78" display="https://podminky.urs.cz/item/CS_URS_2024_01/998713112"/>
    <hyperlink ref="F526" r:id="rId79" display="https://podminky.urs.cz/item/CS_URS_2024_01/721249102"/>
    <hyperlink ref="F529" r:id="rId80" display="https://podminky.urs.cz/item/CS_URS_2024_01/998721111"/>
    <hyperlink ref="F532" r:id="rId81" display="https://podminky.urs.cz/item/CS_URS_2024_01/764002841"/>
    <hyperlink ref="F541" r:id="rId82" display="https://podminky.urs.cz/item/CS_URS_2024_01/764004801"/>
    <hyperlink ref="F553" r:id="rId83" display="https://podminky.urs.cz/item/CS_URS_2024_01/998764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teras MŠ Terronská, Terronská 20/200, Praha 6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1340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1018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1532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21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22</v>
      </c>
      <c r="E14" s="41"/>
      <c r="F14" s="136" t="s">
        <v>23</v>
      </c>
      <c r="G14" s="41"/>
      <c r="H14" s="41"/>
      <c r="I14" s="146" t="s">
        <v>24</v>
      </c>
      <c r="J14" s="150" t="str">
        <f>'Rekapitulace stavby'!AN8</f>
        <v>11. 3. 2024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26</v>
      </c>
      <c r="E16" s="41"/>
      <c r="F16" s="41"/>
      <c r="G16" s="41"/>
      <c r="H16" s="41"/>
      <c r="I16" s="146" t="s">
        <v>27</v>
      </c>
      <c r="J16" s="136" t="s">
        <v>21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21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27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27</v>
      </c>
      <c r="J22" s="136" t="s">
        <v>33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21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27</v>
      </c>
      <c r="J25" s="136" t="s">
        <v>21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21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21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ROUND((SUM(BE91:BE123)),  2)</f>
        <v>0</v>
      </c>
      <c r="G35" s="41"/>
      <c r="H35" s="41"/>
      <c r="I35" s="161">
        <v>0.20999999999999999</v>
      </c>
      <c r="J35" s="160">
        <f>ROUND(((SUM(BE91:BE123))*I35),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ROUND((SUM(BF91:BF123)),  2)</f>
        <v>0</v>
      </c>
      <c r="G36" s="41"/>
      <c r="H36" s="41"/>
      <c r="I36" s="161">
        <v>0.14999999999999999</v>
      </c>
      <c r="J36" s="160">
        <f>ROUND(((SUM(BF91:BF123))*I36),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ROUND((SUM(BG91:BG123)),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ROUND((SUM(BH91:BH123)),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ROUND((SUM(BI91:BI123)),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182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teras MŠ Terronská, Terronská 20/200, Praha 6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1340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1018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T3.2 - Zábradlí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>Terronská 20/200, Praha 6</v>
      </c>
      <c r="G56" s="43"/>
      <c r="H56" s="43"/>
      <c r="I56" s="35" t="s">
        <v>24</v>
      </c>
      <c r="J56" s="75" t="str">
        <f>IF(J14="","",J14)</f>
        <v>11. 3. 2024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26</v>
      </c>
      <c r="D58" s="43"/>
      <c r="E58" s="43"/>
      <c r="F58" s="30" t="str">
        <f>E17</f>
        <v>ÚMČ Praha 6 - Odbor školství a kultury</v>
      </c>
      <c r="G58" s="43"/>
      <c r="H58" s="43"/>
      <c r="I58" s="35" t="s">
        <v>32</v>
      </c>
      <c r="J58" s="39" t="str">
        <f>E23</f>
        <v>AVEK s.r.o., Prosecká 683/115, 190 00 Praha 9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40.0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Tomáš Vašek, Sněhurčina 710, 460 15 Liberec 15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183</v>
      </c>
      <c r="D61" s="175"/>
      <c r="E61" s="175"/>
      <c r="F61" s="175"/>
      <c r="G61" s="175"/>
      <c r="H61" s="175"/>
      <c r="I61" s="175"/>
      <c r="J61" s="176" t="s">
        <v>184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185</v>
      </c>
    </row>
    <row r="64" s="9" customFormat="1" ht="24.96" customHeight="1">
      <c r="A64" s="9"/>
      <c r="B64" s="178"/>
      <c r="C64" s="179"/>
      <c r="D64" s="180" t="s">
        <v>186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192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193</v>
      </c>
      <c r="E66" s="186"/>
      <c r="F66" s="186"/>
      <c r="G66" s="186"/>
      <c r="H66" s="186"/>
      <c r="I66" s="186"/>
      <c r="J66" s="187">
        <f>J102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194</v>
      </c>
      <c r="E67" s="186"/>
      <c r="F67" s="186"/>
      <c r="G67" s="186"/>
      <c r="H67" s="186"/>
      <c r="I67" s="186"/>
      <c r="J67" s="187">
        <f>J105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8"/>
      <c r="C68" s="179"/>
      <c r="D68" s="180" t="s">
        <v>195</v>
      </c>
      <c r="E68" s="181"/>
      <c r="F68" s="181"/>
      <c r="G68" s="181"/>
      <c r="H68" s="181"/>
      <c r="I68" s="181"/>
      <c r="J68" s="182">
        <f>J108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1041</v>
      </c>
      <c r="E69" s="186"/>
      <c r="F69" s="186"/>
      <c r="G69" s="186"/>
      <c r="H69" s="186"/>
      <c r="I69" s="186"/>
      <c r="J69" s="187">
        <f>J109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200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Rekonstrukce teras MŠ Terronská, Terronská 20/200, Praha 6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1340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1018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T3.2 - Zábradlí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>Terronská 20/200, Praha 6</v>
      </c>
      <c r="G85" s="43"/>
      <c r="H85" s="43"/>
      <c r="I85" s="35" t="s">
        <v>24</v>
      </c>
      <c r="J85" s="75" t="str">
        <f>IF(J14="","",J14)</f>
        <v>11. 3. 2024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40.05" customHeight="1">
      <c r="A87" s="41"/>
      <c r="B87" s="42"/>
      <c r="C87" s="35" t="s">
        <v>26</v>
      </c>
      <c r="D87" s="43"/>
      <c r="E87" s="43"/>
      <c r="F87" s="30" t="str">
        <f>E17</f>
        <v>ÚMČ Praha 6 - Odbor školství a kultury</v>
      </c>
      <c r="G87" s="43"/>
      <c r="H87" s="43"/>
      <c r="I87" s="35" t="s">
        <v>32</v>
      </c>
      <c r="J87" s="39" t="str">
        <f>E23</f>
        <v>AVEK s.r.o., Prosecká 683/115, 190 00 Praha 9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40.05" customHeight="1">
      <c r="A88" s="41"/>
      <c r="B88" s="42"/>
      <c r="C88" s="35" t="s">
        <v>30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>Tomáš Vašek, Sněhurčina 710, 460 15 Liberec 15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201</v>
      </c>
      <c r="D90" s="192" t="s">
        <v>59</v>
      </c>
      <c r="E90" s="192" t="s">
        <v>55</v>
      </c>
      <c r="F90" s="192" t="s">
        <v>56</v>
      </c>
      <c r="G90" s="192" t="s">
        <v>202</v>
      </c>
      <c r="H90" s="192" t="s">
        <v>203</v>
      </c>
      <c r="I90" s="192" t="s">
        <v>204</v>
      </c>
      <c r="J90" s="192" t="s">
        <v>184</v>
      </c>
      <c r="K90" s="193" t="s">
        <v>205</v>
      </c>
      <c r="L90" s="194"/>
      <c r="M90" s="95" t="s">
        <v>21</v>
      </c>
      <c r="N90" s="96" t="s">
        <v>44</v>
      </c>
      <c r="O90" s="96" t="s">
        <v>206</v>
      </c>
      <c r="P90" s="96" t="s">
        <v>207</v>
      </c>
      <c r="Q90" s="96" t="s">
        <v>208</v>
      </c>
      <c r="R90" s="96" t="s">
        <v>209</v>
      </c>
      <c r="S90" s="96" t="s">
        <v>210</v>
      </c>
      <c r="T90" s="97" t="s">
        <v>211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212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P92+P108</f>
        <v>0</v>
      </c>
      <c r="Q91" s="99"/>
      <c r="R91" s="197">
        <f>R92+R108</f>
        <v>1.13432136</v>
      </c>
      <c r="S91" s="99"/>
      <c r="T91" s="198">
        <f>T92+T108</f>
        <v>0.4204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73</v>
      </c>
      <c r="AU91" s="20" t="s">
        <v>185</v>
      </c>
      <c r="BK91" s="199">
        <f>BK92+BK108</f>
        <v>0</v>
      </c>
    </row>
    <row r="92" s="12" customFormat="1" ht="25.92" customHeight="1">
      <c r="A92" s="12"/>
      <c r="B92" s="200"/>
      <c r="C92" s="201"/>
      <c r="D92" s="202" t="s">
        <v>73</v>
      </c>
      <c r="E92" s="203" t="s">
        <v>213</v>
      </c>
      <c r="F92" s="203" t="s">
        <v>214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P93+P102+P105</f>
        <v>0</v>
      </c>
      <c r="Q92" s="208"/>
      <c r="R92" s="209">
        <f>R93+R102+R105</f>
        <v>0.056520000000000001</v>
      </c>
      <c r="S92" s="208"/>
      <c r="T92" s="210">
        <f>T93+T102+T105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82</v>
      </c>
      <c r="AT92" s="212" t="s">
        <v>73</v>
      </c>
      <c r="AU92" s="212" t="s">
        <v>74</v>
      </c>
      <c r="AY92" s="211" t="s">
        <v>215</v>
      </c>
      <c r="BK92" s="213">
        <f>BK93+BK102+BK105</f>
        <v>0</v>
      </c>
    </row>
    <row r="93" s="12" customFormat="1" ht="22.8" customHeight="1">
      <c r="A93" s="12"/>
      <c r="B93" s="200"/>
      <c r="C93" s="201"/>
      <c r="D93" s="202" t="s">
        <v>73</v>
      </c>
      <c r="E93" s="214" t="s">
        <v>277</v>
      </c>
      <c r="F93" s="214" t="s">
        <v>521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SUM(P94:P101)</f>
        <v>0</v>
      </c>
      <c r="Q93" s="208"/>
      <c r="R93" s="209">
        <f>SUM(R94:R101)</f>
        <v>0.056520000000000001</v>
      </c>
      <c r="S93" s="208"/>
      <c r="T93" s="210">
        <f>SUM(T94:T101)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82</v>
      </c>
      <c r="AT93" s="212" t="s">
        <v>73</v>
      </c>
      <c r="AU93" s="212" t="s">
        <v>82</v>
      </c>
      <c r="AY93" s="211" t="s">
        <v>215</v>
      </c>
      <c r="BK93" s="213">
        <f>SUM(BK94:BK101)</f>
        <v>0</v>
      </c>
    </row>
    <row r="94" s="2" customFormat="1" ht="37.8" customHeight="1">
      <c r="A94" s="41"/>
      <c r="B94" s="42"/>
      <c r="C94" s="216" t="s">
        <v>82</v>
      </c>
      <c r="D94" s="216" t="s">
        <v>217</v>
      </c>
      <c r="E94" s="217" t="s">
        <v>1293</v>
      </c>
      <c r="F94" s="218" t="s">
        <v>1294</v>
      </c>
      <c r="G94" s="219" t="s">
        <v>509</v>
      </c>
      <c r="H94" s="220">
        <v>56</v>
      </c>
      <c r="I94" s="221"/>
      <c r="J94" s="222">
        <f>ROUND(I94*H94,2)</f>
        <v>0</v>
      </c>
      <c r="K94" s="218" t="s">
        <v>220</v>
      </c>
      <c r="L94" s="47"/>
      <c r="M94" s="223" t="s">
        <v>21</v>
      </c>
      <c r="N94" s="224" t="s">
        <v>45</v>
      </c>
      <c r="O94" s="87"/>
      <c r="P94" s="225">
        <f>O94*H94</f>
        <v>0</v>
      </c>
      <c r="Q94" s="225">
        <v>4.0000000000000003E-05</v>
      </c>
      <c r="R94" s="225">
        <f>Q94*H94</f>
        <v>0.0022400000000000002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221</v>
      </c>
      <c r="AT94" s="227" t="s">
        <v>217</v>
      </c>
      <c r="AU94" s="227" t="s">
        <v>84</v>
      </c>
      <c r="AY94" s="20" t="s">
        <v>215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82</v>
      </c>
      <c r="BK94" s="228">
        <f>ROUND(I94*H94,2)</f>
        <v>0</v>
      </c>
      <c r="BL94" s="20" t="s">
        <v>221</v>
      </c>
      <c r="BM94" s="227" t="s">
        <v>1533</v>
      </c>
    </row>
    <row r="95" s="2" customFormat="1">
      <c r="A95" s="41"/>
      <c r="B95" s="42"/>
      <c r="C95" s="43"/>
      <c r="D95" s="229" t="s">
        <v>223</v>
      </c>
      <c r="E95" s="43"/>
      <c r="F95" s="230" t="s">
        <v>1296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223</v>
      </c>
      <c r="AU95" s="20" t="s">
        <v>84</v>
      </c>
    </row>
    <row r="96" s="13" customFormat="1">
      <c r="A96" s="13"/>
      <c r="B96" s="234"/>
      <c r="C96" s="235"/>
      <c r="D96" s="236" t="s">
        <v>173</v>
      </c>
      <c r="E96" s="237" t="s">
        <v>21</v>
      </c>
      <c r="F96" s="238" t="s">
        <v>1534</v>
      </c>
      <c r="G96" s="235"/>
      <c r="H96" s="239">
        <v>56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173</v>
      </c>
      <c r="AU96" s="245" t="s">
        <v>84</v>
      </c>
      <c r="AV96" s="13" t="s">
        <v>84</v>
      </c>
      <c r="AW96" s="13" t="s">
        <v>35</v>
      </c>
      <c r="AX96" s="13" t="s">
        <v>82</v>
      </c>
      <c r="AY96" s="245" t="s">
        <v>215</v>
      </c>
    </row>
    <row r="97" s="2" customFormat="1" ht="24.15" customHeight="1">
      <c r="A97" s="41"/>
      <c r="B97" s="42"/>
      <c r="C97" s="216" t="s">
        <v>84</v>
      </c>
      <c r="D97" s="216" t="s">
        <v>217</v>
      </c>
      <c r="E97" s="217" t="s">
        <v>1298</v>
      </c>
      <c r="F97" s="218" t="s">
        <v>1299</v>
      </c>
      <c r="G97" s="219" t="s">
        <v>509</v>
      </c>
      <c r="H97" s="220">
        <v>56</v>
      </c>
      <c r="I97" s="221"/>
      <c r="J97" s="222">
        <f>ROUND(I97*H97,2)</f>
        <v>0</v>
      </c>
      <c r="K97" s="218" t="s">
        <v>21</v>
      </c>
      <c r="L97" s="47"/>
      <c r="M97" s="223" t="s">
        <v>21</v>
      </c>
      <c r="N97" s="224" t="s">
        <v>45</v>
      </c>
      <c r="O97" s="87"/>
      <c r="P97" s="225">
        <f>O97*H97</f>
        <v>0</v>
      </c>
      <c r="Q97" s="225">
        <v>0.00012999999999999999</v>
      </c>
      <c r="R97" s="225">
        <f>Q97*H97</f>
        <v>0.0072799999999999991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221</v>
      </c>
      <c r="AT97" s="227" t="s">
        <v>217</v>
      </c>
      <c r="AU97" s="227" t="s">
        <v>84</v>
      </c>
      <c r="AY97" s="20" t="s">
        <v>215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82</v>
      </c>
      <c r="BK97" s="228">
        <f>ROUND(I97*H97,2)</f>
        <v>0</v>
      </c>
      <c r="BL97" s="20" t="s">
        <v>221</v>
      </c>
      <c r="BM97" s="227" t="s">
        <v>1535</v>
      </c>
    </row>
    <row r="98" s="2" customFormat="1" ht="24.15" customHeight="1">
      <c r="A98" s="41"/>
      <c r="B98" s="42"/>
      <c r="C98" s="216" t="s">
        <v>120</v>
      </c>
      <c r="D98" s="216" t="s">
        <v>217</v>
      </c>
      <c r="E98" s="217" t="s">
        <v>1301</v>
      </c>
      <c r="F98" s="218" t="s">
        <v>1302</v>
      </c>
      <c r="G98" s="219" t="s">
        <v>509</v>
      </c>
      <c r="H98" s="220">
        <v>14</v>
      </c>
      <c r="I98" s="221"/>
      <c r="J98" s="222">
        <f>ROUND(I98*H98,2)</f>
        <v>0</v>
      </c>
      <c r="K98" s="218" t="s">
        <v>21</v>
      </c>
      <c r="L98" s="47"/>
      <c r="M98" s="223" t="s">
        <v>21</v>
      </c>
      <c r="N98" s="224" t="s">
        <v>45</v>
      </c>
      <c r="O98" s="87"/>
      <c r="P98" s="225">
        <f>O98*H98</f>
        <v>0</v>
      </c>
      <c r="Q98" s="225">
        <v>0.0030000000000000001</v>
      </c>
      <c r="R98" s="225">
        <f>Q98*H98</f>
        <v>0.042000000000000003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221</v>
      </c>
      <c r="AT98" s="227" t="s">
        <v>217</v>
      </c>
      <c r="AU98" s="227" t="s">
        <v>84</v>
      </c>
      <c r="AY98" s="20" t="s">
        <v>215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82</v>
      </c>
      <c r="BK98" s="228">
        <f>ROUND(I98*H98,2)</f>
        <v>0</v>
      </c>
      <c r="BL98" s="20" t="s">
        <v>221</v>
      </c>
      <c r="BM98" s="227" t="s">
        <v>1536</v>
      </c>
    </row>
    <row r="99" s="2" customFormat="1">
      <c r="A99" s="41"/>
      <c r="B99" s="42"/>
      <c r="C99" s="43"/>
      <c r="D99" s="236" t="s">
        <v>886</v>
      </c>
      <c r="E99" s="43"/>
      <c r="F99" s="288" t="s">
        <v>1304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886</v>
      </c>
      <c r="AU99" s="20" t="s">
        <v>84</v>
      </c>
    </row>
    <row r="100" s="2" customFormat="1" ht="37.8" customHeight="1">
      <c r="A100" s="41"/>
      <c r="B100" s="42"/>
      <c r="C100" s="216" t="s">
        <v>221</v>
      </c>
      <c r="D100" s="216" t="s">
        <v>217</v>
      </c>
      <c r="E100" s="217" t="s">
        <v>1537</v>
      </c>
      <c r="F100" s="218" t="s">
        <v>1538</v>
      </c>
      <c r="G100" s="219" t="s">
        <v>509</v>
      </c>
      <c r="H100" s="220">
        <v>2</v>
      </c>
      <c r="I100" s="221"/>
      <c r="J100" s="222">
        <f>ROUND(I100*H100,2)</f>
        <v>0</v>
      </c>
      <c r="K100" s="218" t="s">
        <v>21</v>
      </c>
      <c r="L100" s="47"/>
      <c r="M100" s="223" t="s">
        <v>21</v>
      </c>
      <c r="N100" s="224" t="s">
        <v>45</v>
      </c>
      <c r="O100" s="87"/>
      <c r="P100" s="225">
        <f>O100*H100</f>
        <v>0</v>
      </c>
      <c r="Q100" s="225">
        <v>0.0025000000000000001</v>
      </c>
      <c r="R100" s="225">
        <f>Q100*H100</f>
        <v>0.0050000000000000001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221</v>
      </c>
      <c r="AT100" s="227" t="s">
        <v>217</v>
      </c>
      <c r="AU100" s="227" t="s">
        <v>84</v>
      </c>
      <c r="AY100" s="20" t="s">
        <v>215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82</v>
      </c>
      <c r="BK100" s="228">
        <f>ROUND(I100*H100,2)</f>
        <v>0</v>
      </c>
      <c r="BL100" s="20" t="s">
        <v>221</v>
      </c>
      <c r="BM100" s="227" t="s">
        <v>1539</v>
      </c>
    </row>
    <row r="101" s="2" customFormat="1" ht="24.15" customHeight="1">
      <c r="A101" s="41"/>
      <c r="B101" s="42"/>
      <c r="C101" s="216" t="s">
        <v>249</v>
      </c>
      <c r="D101" s="216" t="s">
        <v>217</v>
      </c>
      <c r="E101" s="217" t="s">
        <v>1305</v>
      </c>
      <c r="F101" s="218" t="s">
        <v>1306</v>
      </c>
      <c r="G101" s="219" t="s">
        <v>1307</v>
      </c>
      <c r="H101" s="220">
        <v>1</v>
      </c>
      <c r="I101" s="221"/>
      <c r="J101" s="222">
        <f>ROUND(I101*H101,2)</f>
        <v>0</v>
      </c>
      <c r="K101" s="218" t="s">
        <v>21</v>
      </c>
      <c r="L101" s="47"/>
      <c r="M101" s="223" t="s">
        <v>21</v>
      </c>
      <c r="N101" s="224" t="s">
        <v>45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221</v>
      </c>
      <c r="AT101" s="227" t="s">
        <v>217</v>
      </c>
      <c r="AU101" s="227" t="s">
        <v>84</v>
      </c>
      <c r="AY101" s="20" t="s">
        <v>215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82</v>
      </c>
      <c r="BK101" s="228">
        <f>ROUND(I101*H101,2)</f>
        <v>0</v>
      </c>
      <c r="BL101" s="20" t="s">
        <v>221</v>
      </c>
      <c r="BM101" s="227" t="s">
        <v>1540</v>
      </c>
    </row>
    <row r="102" s="12" customFormat="1" ht="22.8" customHeight="1">
      <c r="A102" s="12"/>
      <c r="B102" s="200"/>
      <c r="C102" s="201"/>
      <c r="D102" s="202" t="s">
        <v>73</v>
      </c>
      <c r="E102" s="214" t="s">
        <v>688</v>
      </c>
      <c r="F102" s="214" t="s">
        <v>689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SUM(P103:P104)</f>
        <v>0</v>
      </c>
      <c r="Q102" s="208"/>
      <c r="R102" s="209">
        <f>SUM(R103:R104)</f>
        <v>0</v>
      </c>
      <c r="S102" s="208"/>
      <c r="T102" s="210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82</v>
      </c>
      <c r="AT102" s="212" t="s">
        <v>73</v>
      </c>
      <c r="AU102" s="212" t="s">
        <v>82</v>
      </c>
      <c r="AY102" s="211" t="s">
        <v>215</v>
      </c>
      <c r="BK102" s="213">
        <f>SUM(BK103:BK104)</f>
        <v>0</v>
      </c>
    </row>
    <row r="103" s="2" customFormat="1" ht="44.25" customHeight="1">
      <c r="A103" s="41"/>
      <c r="B103" s="42"/>
      <c r="C103" s="216" t="s">
        <v>255</v>
      </c>
      <c r="D103" s="216" t="s">
        <v>217</v>
      </c>
      <c r="E103" s="217" t="s">
        <v>691</v>
      </c>
      <c r="F103" s="218" t="s">
        <v>692</v>
      </c>
      <c r="G103" s="219" t="s">
        <v>258</v>
      </c>
      <c r="H103" s="220">
        <v>0.41999999999999998</v>
      </c>
      <c r="I103" s="221"/>
      <c r="J103" s="222">
        <f>ROUND(I103*H103,2)</f>
        <v>0</v>
      </c>
      <c r="K103" s="218" t="s">
        <v>220</v>
      </c>
      <c r="L103" s="47"/>
      <c r="M103" s="223" t="s">
        <v>21</v>
      </c>
      <c r="N103" s="224" t="s">
        <v>45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221</v>
      </c>
      <c r="AT103" s="227" t="s">
        <v>217</v>
      </c>
      <c r="AU103" s="227" t="s">
        <v>84</v>
      </c>
      <c r="AY103" s="20" t="s">
        <v>215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82</v>
      </c>
      <c r="BK103" s="228">
        <f>ROUND(I103*H103,2)</f>
        <v>0</v>
      </c>
      <c r="BL103" s="20" t="s">
        <v>221</v>
      </c>
      <c r="BM103" s="227" t="s">
        <v>1541</v>
      </c>
    </row>
    <row r="104" s="2" customFormat="1">
      <c r="A104" s="41"/>
      <c r="B104" s="42"/>
      <c r="C104" s="43"/>
      <c r="D104" s="229" t="s">
        <v>223</v>
      </c>
      <c r="E104" s="43"/>
      <c r="F104" s="230" t="s">
        <v>694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223</v>
      </c>
      <c r="AU104" s="20" t="s">
        <v>84</v>
      </c>
    </row>
    <row r="105" s="12" customFormat="1" ht="22.8" customHeight="1">
      <c r="A105" s="12"/>
      <c r="B105" s="200"/>
      <c r="C105" s="201"/>
      <c r="D105" s="202" t="s">
        <v>73</v>
      </c>
      <c r="E105" s="214" t="s">
        <v>741</v>
      </c>
      <c r="F105" s="214" t="s">
        <v>742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SUM(P106:P107)</f>
        <v>0</v>
      </c>
      <c r="Q105" s="208"/>
      <c r="R105" s="209">
        <f>SUM(R106:R107)</f>
        <v>0</v>
      </c>
      <c r="S105" s="208"/>
      <c r="T105" s="210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1" t="s">
        <v>82</v>
      </c>
      <c r="AT105" s="212" t="s">
        <v>73</v>
      </c>
      <c r="AU105" s="212" t="s">
        <v>82</v>
      </c>
      <c r="AY105" s="211" t="s">
        <v>215</v>
      </c>
      <c r="BK105" s="213">
        <f>SUM(BK106:BK107)</f>
        <v>0</v>
      </c>
    </row>
    <row r="106" s="2" customFormat="1" ht="66.75" customHeight="1">
      <c r="A106" s="41"/>
      <c r="B106" s="42"/>
      <c r="C106" s="216" t="s">
        <v>262</v>
      </c>
      <c r="D106" s="216" t="s">
        <v>217</v>
      </c>
      <c r="E106" s="217" t="s">
        <v>744</v>
      </c>
      <c r="F106" s="218" t="s">
        <v>745</v>
      </c>
      <c r="G106" s="219" t="s">
        <v>258</v>
      </c>
      <c r="H106" s="220">
        <v>0.057000000000000002</v>
      </c>
      <c r="I106" s="221"/>
      <c r="J106" s="222">
        <f>ROUND(I106*H106,2)</f>
        <v>0</v>
      </c>
      <c r="K106" s="218" t="s">
        <v>220</v>
      </c>
      <c r="L106" s="47"/>
      <c r="M106" s="223" t="s">
        <v>21</v>
      </c>
      <c r="N106" s="224" t="s">
        <v>45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221</v>
      </c>
      <c r="AT106" s="227" t="s">
        <v>217</v>
      </c>
      <c r="AU106" s="227" t="s">
        <v>84</v>
      </c>
      <c r="AY106" s="20" t="s">
        <v>215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82</v>
      </c>
      <c r="BK106" s="228">
        <f>ROUND(I106*H106,2)</f>
        <v>0</v>
      </c>
      <c r="BL106" s="20" t="s">
        <v>221</v>
      </c>
      <c r="BM106" s="227" t="s">
        <v>1542</v>
      </c>
    </row>
    <row r="107" s="2" customFormat="1">
      <c r="A107" s="41"/>
      <c r="B107" s="42"/>
      <c r="C107" s="43"/>
      <c r="D107" s="229" t="s">
        <v>223</v>
      </c>
      <c r="E107" s="43"/>
      <c r="F107" s="230" t="s">
        <v>747</v>
      </c>
      <c r="G107" s="43"/>
      <c r="H107" s="43"/>
      <c r="I107" s="231"/>
      <c r="J107" s="43"/>
      <c r="K107" s="43"/>
      <c r="L107" s="47"/>
      <c r="M107" s="232"/>
      <c r="N107" s="23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223</v>
      </c>
      <c r="AU107" s="20" t="s">
        <v>84</v>
      </c>
    </row>
    <row r="108" s="12" customFormat="1" ht="25.92" customHeight="1">
      <c r="A108" s="12"/>
      <c r="B108" s="200"/>
      <c r="C108" s="201"/>
      <c r="D108" s="202" t="s">
        <v>73</v>
      </c>
      <c r="E108" s="203" t="s">
        <v>748</v>
      </c>
      <c r="F108" s="203" t="s">
        <v>749</v>
      </c>
      <c r="G108" s="201"/>
      <c r="H108" s="201"/>
      <c r="I108" s="204"/>
      <c r="J108" s="205">
        <f>BK108</f>
        <v>0</v>
      </c>
      <c r="K108" s="201"/>
      <c r="L108" s="206"/>
      <c r="M108" s="207"/>
      <c r="N108" s="208"/>
      <c r="O108" s="208"/>
      <c r="P108" s="209">
        <f>P109</f>
        <v>0</v>
      </c>
      <c r="Q108" s="208"/>
      <c r="R108" s="209">
        <f>R109</f>
        <v>1.07780136</v>
      </c>
      <c r="S108" s="208"/>
      <c r="T108" s="210">
        <f>T109</f>
        <v>0.4204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84</v>
      </c>
      <c r="AT108" s="212" t="s">
        <v>73</v>
      </c>
      <c r="AU108" s="212" t="s">
        <v>74</v>
      </c>
      <c r="AY108" s="211" t="s">
        <v>215</v>
      </c>
      <c r="BK108" s="213">
        <f>BK109</f>
        <v>0</v>
      </c>
    </row>
    <row r="109" s="12" customFormat="1" ht="22.8" customHeight="1">
      <c r="A109" s="12"/>
      <c r="B109" s="200"/>
      <c r="C109" s="201"/>
      <c r="D109" s="202" t="s">
        <v>73</v>
      </c>
      <c r="E109" s="214" t="s">
        <v>1283</v>
      </c>
      <c r="F109" s="214" t="s">
        <v>1284</v>
      </c>
      <c r="G109" s="201"/>
      <c r="H109" s="201"/>
      <c r="I109" s="204"/>
      <c r="J109" s="215">
        <f>BK109</f>
        <v>0</v>
      </c>
      <c r="K109" s="201"/>
      <c r="L109" s="206"/>
      <c r="M109" s="207"/>
      <c r="N109" s="208"/>
      <c r="O109" s="208"/>
      <c r="P109" s="209">
        <f>SUM(P110:P123)</f>
        <v>0</v>
      </c>
      <c r="Q109" s="208"/>
      <c r="R109" s="209">
        <f>SUM(R110:R123)</f>
        <v>1.07780136</v>
      </c>
      <c r="S109" s="208"/>
      <c r="T109" s="210">
        <f>SUM(T110:T123)</f>
        <v>0.4204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84</v>
      </c>
      <c r="AT109" s="212" t="s">
        <v>73</v>
      </c>
      <c r="AU109" s="212" t="s">
        <v>82</v>
      </c>
      <c r="AY109" s="211" t="s">
        <v>215</v>
      </c>
      <c r="BK109" s="213">
        <f>SUM(BK110:BK123)</f>
        <v>0</v>
      </c>
    </row>
    <row r="110" s="2" customFormat="1" ht="33" customHeight="1">
      <c r="A110" s="41"/>
      <c r="B110" s="42"/>
      <c r="C110" s="216" t="s">
        <v>271</v>
      </c>
      <c r="D110" s="216" t="s">
        <v>217</v>
      </c>
      <c r="E110" s="217" t="s">
        <v>1314</v>
      </c>
      <c r="F110" s="218" t="s">
        <v>1315</v>
      </c>
      <c r="G110" s="219" t="s">
        <v>119</v>
      </c>
      <c r="H110" s="220">
        <v>18.331</v>
      </c>
      <c r="I110" s="221"/>
      <c r="J110" s="222">
        <f>ROUND(I110*H110,2)</f>
        <v>0</v>
      </c>
      <c r="K110" s="218" t="s">
        <v>220</v>
      </c>
      <c r="L110" s="47"/>
      <c r="M110" s="223" t="s">
        <v>21</v>
      </c>
      <c r="N110" s="224" t="s">
        <v>45</v>
      </c>
      <c r="O110" s="87"/>
      <c r="P110" s="225">
        <f>O110*H110</f>
        <v>0</v>
      </c>
      <c r="Q110" s="225">
        <v>6.0000000000000002E-05</v>
      </c>
      <c r="R110" s="225">
        <f>Q110*H110</f>
        <v>0.00109986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318</v>
      </c>
      <c r="AT110" s="227" t="s">
        <v>217</v>
      </c>
      <c r="AU110" s="227" t="s">
        <v>84</v>
      </c>
      <c r="AY110" s="20" t="s">
        <v>215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82</v>
      </c>
      <c r="BK110" s="228">
        <f>ROUND(I110*H110,2)</f>
        <v>0</v>
      </c>
      <c r="BL110" s="20" t="s">
        <v>318</v>
      </c>
      <c r="BM110" s="227" t="s">
        <v>1543</v>
      </c>
    </row>
    <row r="111" s="2" customFormat="1">
      <c r="A111" s="41"/>
      <c r="B111" s="42"/>
      <c r="C111" s="43"/>
      <c r="D111" s="229" t="s">
        <v>223</v>
      </c>
      <c r="E111" s="43"/>
      <c r="F111" s="230" t="s">
        <v>1317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223</v>
      </c>
      <c r="AU111" s="20" t="s">
        <v>84</v>
      </c>
    </row>
    <row r="112" s="13" customFormat="1">
      <c r="A112" s="13"/>
      <c r="B112" s="234"/>
      <c r="C112" s="235"/>
      <c r="D112" s="236" t="s">
        <v>173</v>
      </c>
      <c r="E112" s="237" t="s">
        <v>21</v>
      </c>
      <c r="F112" s="238" t="s">
        <v>1544</v>
      </c>
      <c r="G112" s="235"/>
      <c r="H112" s="239">
        <v>18.331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173</v>
      </c>
      <c r="AU112" s="245" t="s">
        <v>84</v>
      </c>
      <c r="AV112" s="13" t="s">
        <v>84</v>
      </c>
      <c r="AW112" s="13" t="s">
        <v>35</v>
      </c>
      <c r="AX112" s="13" t="s">
        <v>82</v>
      </c>
      <c r="AY112" s="245" t="s">
        <v>215</v>
      </c>
    </row>
    <row r="113" s="2" customFormat="1" ht="33" customHeight="1">
      <c r="A113" s="41"/>
      <c r="B113" s="42"/>
      <c r="C113" s="278" t="s">
        <v>277</v>
      </c>
      <c r="D113" s="278" t="s">
        <v>278</v>
      </c>
      <c r="E113" s="279" t="s">
        <v>1545</v>
      </c>
      <c r="F113" s="280" t="s">
        <v>1320</v>
      </c>
      <c r="G113" s="281" t="s">
        <v>119</v>
      </c>
      <c r="H113" s="282">
        <v>18.331</v>
      </c>
      <c r="I113" s="283"/>
      <c r="J113" s="284">
        <f>ROUND(I113*H113,2)</f>
        <v>0</v>
      </c>
      <c r="K113" s="280" t="s">
        <v>21</v>
      </c>
      <c r="L113" s="285"/>
      <c r="M113" s="286" t="s">
        <v>21</v>
      </c>
      <c r="N113" s="287" t="s">
        <v>45</v>
      </c>
      <c r="O113" s="87"/>
      <c r="P113" s="225">
        <f>O113*H113</f>
        <v>0</v>
      </c>
      <c r="Q113" s="225">
        <v>0.056500000000000002</v>
      </c>
      <c r="R113" s="225">
        <f>Q113*H113</f>
        <v>1.0357015000000001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420</v>
      </c>
      <c r="AT113" s="227" t="s">
        <v>278</v>
      </c>
      <c r="AU113" s="227" t="s">
        <v>84</v>
      </c>
      <c r="AY113" s="20" t="s">
        <v>215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82</v>
      </c>
      <c r="BK113" s="228">
        <f>ROUND(I113*H113,2)</f>
        <v>0</v>
      </c>
      <c r="BL113" s="20" t="s">
        <v>318</v>
      </c>
      <c r="BM113" s="227" t="s">
        <v>1546</v>
      </c>
    </row>
    <row r="114" s="2" customFormat="1">
      <c r="A114" s="41"/>
      <c r="B114" s="42"/>
      <c r="C114" s="43"/>
      <c r="D114" s="236" t="s">
        <v>886</v>
      </c>
      <c r="E114" s="43"/>
      <c r="F114" s="288" t="s">
        <v>1547</v>
      </c>
      <c r="G114" s="43"/>
      <c r="H114" s="43"/>
      <c r="I114" s="231"/>
      <c r="J114" s="43"/>
      <c r="K114" s="43"/>
      <c r="L114" s="47"/>
      <c r="M114" s="232"/>
      <c r="N114" s="23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886</v>
      </c>
      <c r="AU114" s="20" t="s">
        <v>84</v>
      </c>
    </row>
    <row r="115" s="2" customFormat="1" ht="21.75" customHeight="1">
      <c r="A115" s="41"/>
      <c r="B115" s="42"/>
      <c r="C115" s="216" t="s">
        <v>283</v>
      </c>
      <c r="D115" s="216" t="s">
        <v>217</v>
      </c>
      <c r="E115" s="217" t="s">
        <v>1548</v>
      </c>
      <c r="F115" s="218" t="s">
        <v>1549</v>
      </c>
      <c r="G115" s="219" t="s">
        <v>509</v>
      </c>
      <c r="H115" s="220">
        <v>1</v>
      </c>
      <c r="I115" s="221"/>
      <c r="J115" s="222">
        <f>ROUND(I115*H115,2)</f>
        <v>0</v>
      </c>
      <c r="K115" s="218" t="s">
        <v>21</v>
      </c>
      <c r="L115" s="47"/>
      <c r="M115" s="223" t="s">
        <v>21</v>
      </c>
      <c r="N115" s="224" t="s">
        <v>45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318</v>
      </c>
      <c r="AT115" s="227" t="s">
        <v>217</v>
      </c>
      <c r="AU115" s="227" t="s">
        <v>84</v>
      </c>
      <c r="AY115" s="20" t="s">
        <v>215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82</v>
      </c>
      <c r="BK115" s="228">
        <f>ROUND(I115*H115,2)</f>
        <v>0</v>
      </c>
      <c r="BL115" s="20" t="s">
        <v>318</v>
      </c>
      <c r="BM115" s="227" t="s">
        <v>1550</v>
      </c>
    </row>
    <row r="116" s="2" customFormat="1" ht="33" customHeight="1">
      <c r="A116" s="41"/>
      <c r="B116" s="42"/>
      <c r="C116" s="278" t="s">
        <v>289</v>
      </c>
      <c r="D116" s="278" t="s">
        <v>278</v>
      </c>
      <c r="E116" s="279" t="s">
        <v>1551</v>
      </c>
      <c r="F116" s="280" t="s">
        <v>1552</v>
      </c>
      <c r="G116" s="281" t="s">
        <v>509</v>
      </c>
      <c r="H116" s="282">
        <v>1</v>
      </c>
      <c r="I116" s="283"/>
      <c r="J116" s="284">
        <f>ROUND(I116*H116,2)</f>
        <v>0</v>
      </c>
      <c r="K116" s="280" t="s">
        <v>21</v>
      </c>
      <c r="L116" s="285"/>
      <c r="M116" s="286" t="s">
        <v>21</v>
      </c>
      <c r="N116" s="287" t="s">
        <v>45</v>
      </c>
      <c r="O116" s="87"/>
      <c r="P116" s="225">
        <f>O116*H116</f>
        <v>0</v>
      </c>
      <c r="Q116" s="225">
        <v>0.041000000000000002</v>
      </c>
      <c r="R116" s="225">
        <f>Q116*H116</f>
        <v>0.041000000000000002</v>
      </c>
      <c r="S116" s="225">
        <v>0</v>
      </c>
      <c r="T116" s="22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420</v>
      </c>
      <c r="AT116" s="227" t="s">
        <v>278</v>
      </c>
      <c r="AU116" s="227" t="s">
        <v>84</v>
      </c>
      <c r="AY116" s="20" t="s">
        <v>215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82</v>
      </c>
      <c r="BK116" s="228">
        <f>ROUND(I116*H116,2)</f>
        <v>0</v>
      </c>
      <c r="BL116" s="20" t="s">
        <v>318</v>
      </c>
      <c r="BM116" s="227" t="s">
        <v>1553</v>
      </c>
    </row>
    <row r="117" s="2" customFormat="1">
      <c r="A117" s="41"/>
      <c r="B117" s="42"/>
      <c r="C117" s="43"/>
      <c r="D117" s="236" t="s">
        <v>886</v>
      </c>
      <c r="E117" s="43"/>
      <c r="F117" s="288" t="s">
        <v>1554</v>
      </c>
      <c r="G117" s="43"/>
      <c r="H117" s="43"/>
      <c r="I117" s="231"/>
      <c r="J117" s="43"/>
      <c r="K117" s="43"/>
      <c r="L117" s="47"/>
      <c r="M117" s="232"/>
      <c r="N117" s="23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886</v>
      </c>
      <c r="AU117" s="20" t="s">
        <v>84</v>
      </c>
    </row>
    <row r="118" s="2" customFormat="1" ht="33" customHeight="1">
      <c r="A118" s="41"/>
      <c r="B118" s="42"/>
      <c r="C118" s="216" t="s">
        <v>295</v>
      </c>
      <c r="D118" s="216" t="s">
        <v>217</v>
      </c>
      <c r="E118" s="217" t="s">
        <v>1323</v>
      </c>
      <c r="F118" s="218" t="s">
        <v>1324</v>
      </c>
      <c r="G118" s="219" t="s">
        <v>119</v>
      </c>
      <c r="H118" s="220">
        <v>16.815999999999999</v>
      </c>
      <c r="I118" s="221"/>
      <c r="J118" s="222">
        <f>ROUND(I118*H118,2)</f>
        <v>0</v>
      </c>
      <c r="K118" s="218" t="s">
        <v>220</v>
      </c>
      <c r="L118" s="47"/>
      <c r="M118" s="223" t="s">
        <v>21</v>
      </c>
      <c r="N118" s="224" t="s">
        <v>45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0.025000000000000001</v>
      </c>
      <c r="T118" s="226">
        <f>S118*H118</f>
        <v>0.4204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318</v>
      </c>
      <c r="AT118" s="227" t="s">
        <v>217</v>
      </c>
      <c r="AU118" s="227" t="s">
        <v>84</v>
      </c>
      <c r="AY118" s="20" t="s">
        <v>215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82</v>
      </c>
      <c r="BK118" s="228">
        <f>ROUND(I118*H118,2)</f>
        <v>0</v>
      </c>
      <c r="BL118" s="20" t="s">
        <v>318</v>
      </c>
      <c r="BM118" s="227" t="s">
        <v>1555</v>
      </c>
    </row>
    <row r="119" s="2" customFormat="1">
      <c r="A119" s="41"/>
      <c r="B119" s="42"/>
      <c r="C119" s="43"/>
      <c r="D119" s="229" t="s">
        <v>223</v>
      </c>
      <c r="E119" s="43"/>
      <c r="F119" s="230" t="s">
        <v>1326</v>
      </c>
      <c r="G119" s="43"/>
      <c r="H119" s="43"/>
      <c r="I119" s="231"/>
      <c r="J119" s="43"/>
      <c r="K119" s="43"/>
      <c r="L119" s="47"/>
      <c r="M119" s="232"/>
      <c r="N119" s="23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223</v>
      </c>
      <c r="AU119" s="20" t="s">
        <v>84</v>
      </c>
    </row>
    <row r="120" s="2" customFormat="1">
      <c r="A120" s="41"/>
      <c r="B120" s="42"/>
      <c r="C120" s="43"/>
      <c r="D120" s="236" t="s">
        <v>886</v>
      </c>
      <c r="E120" s="43"/>
      <c r="F120" s="288" t="s">
        <v>1556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886</v>
      </c>
      <c r="AU120" s="20" t="s">
        <v>84</v>
      </c>
    </row>
    <row r="121" s="13" customFormat="1">
      <c r="A121" s="13"/>
      <c r="B121" s="234"/>
      <c r="C121" s="235"/>
      <c r="D121" s="236" t="s">
        <v>173</v>
      </c>
      <c r="E121" s="237" t="s">
        <v>21</v>
      </c>
      <c r="F121" s="238" t="s">
        <v>1557</v>
      </c>
      <c r="G121" s="235"/>
      <c r="H121" s="239">
        <v>16.815999999999999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173</v>
      </c>
      <c r="AU121" s="245" t="s">
        <v>84</v>
      </c>
      <c r="AV121" s="13" t="s">
        <v>84</v>
      </c>
      <c r="AW121" s="13" t="s">
        <v>35</v>
      </c>
      <c r="AX121" s="13" t="s">
        <v>82</v>
      </c>
      <c r="AY121" s="245" t="s">
        <v>215</v>
      </c>
    </row>
    <row r="122" s="2" customFormat="1" ht="55.5" customHeight="1">
      <c r="A122" s="41"/>
      <c r="B122" s="42"/>
      <c r="C122" s="216" t="s">
        <v>302</v>
      </c>
      <c r="D122" s="216" t="s">
        <v>217</v>
      </c>
      <c r="E122" s="217" t="s">
        <v>1558</v>
      </c>
      <c r="F122" s="218" t="s">
        <v>1559</v>
      </c>
      <c r="G122" s="219" t="s">
        <v>258</v>
      </c>
      <c r="H122" s="220">
        <v>1.0780000000000001</v>
      </c>
      <c r="I122" s="221"/>
      <c r="J122" s="222">
        <f>ROUND(I122*H122,2)</f>
        <v>0</v>
      </c>
      <c r="K122" s="218" t="s">
        <v>220</v>
      </c>
      <c r="L122" s="47"/>
      <c r="M122" s="223" t="s">
        <v>21</v>
      </c>
      <c r="N122" s="224" t="s">
        <v>45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318</v>
      </c>
      <c r="AT122" s="227" t="s">
        <v>217</v>
      </c>
      <c r="AU122" s="227" t="s">
        <v>84</v>
      </c>
      <c r="AY122" s="20" t="s">
        <v>215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82</v>
      </c>
      <c r="BK122" s="228">
        <f>ROUND(I122*H122,2)</f>
        <v>0</v>
      </c>
      <c r="BL122" s="20" t="s">
        <v>318</v>
      </c>
      <c r="BM122" s="227" t="s">
        <v>1560</v>
      </c>
    </row>
    <row r="123" s="2" customFormat="1">
      <c r="A123" s="41"/>
      <c r="B123" s="42"/>
      <c r="C123" s="43"/>
      <c r="D123" s="229" t="s">
        <v>223</v>
      </c>
      <c r="E123" s="43"/>
      <c r="F123" s="230" t="s">
        <v>1561</v>
      </c>
      <c r="G123" s="43"/>
      <c r="H123" s="43"/>
      <c r="I123" s="231"/>
      <c r="J123" s="43"/>
      <c r="K123" s="43"/>
      <c r="L123" s="47"/>
      <c r="M123" s="289"/>
      <c r="N123" s="290"/>
      <c r="O123" s="291"/>
      <c r="P123" s="291"/>
      <c r="Q123" s="291"/>
      <c r="R123" s="291"/>
      <c r="S123" s="291"/>
      <c r="T123" s="292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223</v>
      </c>
      <c r="AU123" s="20" t="s">
        <v>84</v>
      </c>
    </row>
    <row r="124" s="2" customFormat="1" ht="6.96" customHeight="1">
      <c r="A124" s="41"/>
      <c r="B124" s="62"/>
      <c r="C124" s="63"/>
      <c r="D124" s="63"/>
      <c r="E124" s="63"/>
      <c r="F124" s="63"/>
      <c r="G124" s="63"/>
      <c r="H124" s="63"/>
      <c r="I124" s="63"/>
      <c r="J124" s="63"/>
      <c r="K124" s="63"/>
      <c r="L124" s="47"/>
      <c r="M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</sheetData>
  <sheetProtection sheet="1" autoFilter="0" formatColumns="0" formatRows="0" objects="1" scenarios="1" spinCount="100000" saltValue="P04Dw6xHSptilE+PPDmkKG6dhD1lC29PCOo5s3H9WQFdtmPjMvnpTDHfeaYf81H62++zhq34pXMyHhk4f2YQhQ==" hashValue="xw2U0bNM6I3+zE4S55pEl34aKA03VxBLHNC8ItZAYbNVz1z8v359BAsS1BTRYwBtaua9svV93LyneJifvgLpAA==" algorithmName="SHA-512" password="CC3F"/>
  <autoFilter ref="C90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4_01/953961213"/>
    <hyperlink ref="F104" r:id="rId2" display="https://podminky.urs.cz/item/CS_URS_2024_01/997013152"/>
    <hyperlink ref="F107" r:id="rId3" display="https://podminky.urs.cz/item/CS_URS_2024_01/998011009"/>
    <hyperlink ref="F111" r:id="rId4" display="https://podminky.urs.cz/item/CS_URS_2024_01/767161119"/>
    <hyperlink ref="F119" r:id="rId5" display="https://podminky.urs.cz/item/CS_URS_2024_01/767161814"/>
    <hyperlink ref="F123" r:id="rId6" display="https://podminky.urs.cz/item/CS_URS_2024_01/998767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84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teras MŠ Terronská, Terronská 20/200, Praha 6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127</v>
      </c>
      <c r="E8" s="41"/>
      <c r="F8" s="41"/>
      <c r="G8" s="41"/>
      <c r="H8" s="41"/>
      <c r="I8" s="41"/>
      <c r="J8" s="41"/>
      <c r="K8" s="41"/>
      <c r="L8" s="14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9" t="s">
        <v>1562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21</v>
      </c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22</v>
      </c>
      <c r="E12" s="41"/>
      <c r="F12" s="136" t="s">
        <v>23</v>
      </c>
      <c r="G12" s="41"/>
      <c r="H12" s="41"/>
      <c r="I12" s="146" t="s">
        <v>24</v>
      </c>
      <c r="J12" s="150" t="str">
        <f>'Rekapitulace stavby'!AN8</f>
        <v>11. 3. 2024</v>
      </c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26</v>
      </c>
      <c r="E14" s="41"/>
      <c r="F14" s="41"/>
      <c r="G14" s="41"/>
      <c r="H14" s="41"/>
      <c r="I14" s="146" t="s">
        <v>27</v>
      </c>
      <c r="J14" s="136" t="s">
        <v>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6" t="s">
        <v>29</v>
      </c>
      <c r="J15" s="136" t="s">
        <v>21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30</v>
      </c>
      <c r="E17" s="41"/>
      <c r="F17" s="41"/>
      <c r="G17" s="41"/>
      <c r="H17" s="41"/>
      <c r="I17" s="146" t="s">
        <v>27</v>
      </c>
      <c r="J17" s="36" t="str">
        <f>'Rekapitulace stavby'!AN13</f>
        <v>Vyplň údaj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29</v>
      </c>
      <c r="J18" s="36" t="str">
        <f>'Rekapitulace stavby'!AN14</f>
        <v>Vyplň údaj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32</v>
      </c>
      <c r="E20" s="41"/>
      <c r="F20" s="41"/>
      <c r="G20" s="41"/>
      <c r="H20" s="41"/>
      <c r="I20" s="146" t="s">
        <v>27</v>
      </c>
      <c r="J20" s="136" t="s">
        <v>33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6" t="s">
        <v>29</v>
      </c>
      <c r="J21" s="136" t="s">
        <v>21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36</v>
      </c>
      <c r="E23" s="41"/>
      <c r="F23" s="41"/>
      <c r="G23" s="41"/>
      <c r="H23" s="41"/>
      <c r="I23" s="146" t="s">
        <v>27</v>
      </c>
      <c r="J23" s="136" t="s">
        <v>21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37</v>
      </c>
      <c r="F24" s="41"/>
      <c r="G24" s="41"/>
      <c r="H24" s="41"/>
      <c r="I24" s="146" t="s">
        <v>29</v>
      </c>
      <c r="J24" s="136" t="s">
        <v>21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38</v>
      </c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1"/>
      <c r="B27" s="152"/>
      <c r="C27" s="151"/>
      <c r="D27" s="151"/>
      <c r="E27" s="153" t="s">
        <v>21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5"/>
      <c r="E29" s="155"/>
      <c r="F29" s="155"/>
      <c r="G29" s="155"/>
      <c r="H29" s="155"/>
      <c r="I29" s="155"/>
      <c r="J29" s="155"/>
      <c r="K29" s="155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6" t="s">
        <v>40</v>
      </c>
      <c r="E30" s="41"/>
      <c r="F30" s="41"/>
      <c r="G30" s="41"/>
      <c r="H30" s="41"/>
      <c r="I30" s="41"/>
      <c r="J30" s="157">
        <f>ROUND(J84, 2)</f>
        <v>0</v>
      </c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8" t="s">
        <v>42</v>
      </c>
      <c r="G32" s="41"/>
      <c r="H32" s="41"/>
      <c r="I32" s="158" t="s">
        <v>41</v>
      </c>
      <c r="J32" s="158" t="s">
        <v>43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9" t="s">
        <v>44</v>
      </c>
      <c r="E33" s="146" t="s">
        <v>45</v>
      </c>
      <c r="F33" s="160">
        <f>ROUND((SUM(BE84:BE103)),  2)</f>
        <v>0</v>
      </c>
      <c r="G33" s="41"/>
      <c r="H33" s="41"/>
      <c r="I33" s="161">
        <v>0.20999999999999999</v>
      </c>
      <c r="J33" s="160">
        <f>ROUND(((SUM(BE84:BE103))*I33),  2)</f>
        <v>0</v>
      </c>
      <c r="K33" s="41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46</v>
      </c>
      <c r="F34" s="160">
        <f>ROUND((SUM(BF84:BF103)),  2)</f>
        <v>0</v>
      </c>
      <c r="G34" s="41"/>
      <c r="H34" s="41"/>
      <c r="I34" s="161">
        <v>0.14999999999999999</v>
      </c>
      <c r="J34" s="160">
        <f>ROUND(((SUM(BF84:BF103))*I34), 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47</v>
      </c>
      <c r="F35" s="160">
        <f>ROUND((SUM(BG84:BG103)),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48</v>
      </c>
      <c r="F36" s="160">
        <f>ROUND((SUM(BH84:BH103)),  2)</f>
        <v>0</v>
      </c>
      <c r="G36" s="41"/>
      <c r="H36" s="41"/>
      <c r="I36" s="161">
        <v>0.14999999999999999</v>
      </c>
      <c r="J36" s="160">
        <f>0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49</v>
      </c>
      <c r="F37" s="160">
        <f>ROUND((SUM(BI84:BI103)),  2)</f>
        <v>0</v>
      </c>
      <c r="G37" s="41"/>
      <c r="H37" s="41"/>
      <c r="I37" s="161">
        <v>0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50</v>
      </c>
      <c r="E39" s="164"/>
      <c r="F39" s="164"/>
      <c r="G39" s="165" t="s">
        <v>51</v>
      </c>
      <c r="H39" s="166" t="s">
        <v>52</v>
      </c>
      <c r="I39" s="164"/>
      <c r="J39" s="167">
        <f>SUM(J30:J37)</f>
        <v>0</v>
      </c>
      <c r="K39" s="168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182</v>
      </c>
      <c r="D45" s="43"/>
      <c r="E45" s="43"/>
      <c r="F45" s="43"/>
      <c r="G45" s="43"/>
      <c r="H45" s="43"/>
      <c r="I45" s="43"/>
      <c r="J45" s="43"/>
      <c r="K45" s="43"/>
      <c r="L45" s="14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Rekonstrukce teras MŠ Terronská, Terronská 20/200, Praha 6</v>
      </c>
      <c r="F48" s="35"/>
      <c r="G48" s="35"/>
      <c r="H48" s="35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127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a ostatní rozpočtové náklady</v>
      </c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Terronská 20/200, Praha 6</v>
      </c>
      <c r="G52" s="43"/>
      <c r="H52" s="43"/>
      <c r="I52" s="35" t="s">
        <v>24</v>
      </c>
      <c r="J52" s="75" t="str">
        <f>IF(J12="","",J12)</f>
        <v>11. 3. 2024</v>
      </c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26</v>
      </c>
      <c r="D54" s="43"/>
      <c r="E54" s="43"/>
      <c r="F54" s="30" t="str">
        <f>E15</f>
        <v>ÚMČ Praha 6 - Odbor školství a kultury</v>
      </c>
      <c r="G54" s="43"/>
      <c r="H54" s="43"/>
      <c r="I54" s="35" t="s">
        <v>32</v>
      </c>
      <c r="J54" s="39" t="str">
        <f>E21</f>
        <v>AVEK s.r.o., Prosecká 683/115, 190 00 Praha 9</v>
      </c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Tomáš Vašek, Sněhurčina 710, 460 15 Liberec 15</v>
      </c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4" t="s">
        <v>183</v>
      </c>
      <c r="D57" s="175"/>
      <c r="E57" s="175"/>
      <c r="F57" s="175"/>
      <c r="G57" s="175"/>
      <c r="H57" s="175"/>
      <c r="I57" s="175"/>
      <c r="J57" s="176" t="s">
        <v>184</v>
      </c>
      <c r="K57" s="175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7" t="s">
        <v>72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185</v>
      </c>
    </row>
    <row r="60" s="9" customFormat="1" ht="24.96" customHeight="1">
      <c r="A60" s="9"/>
      <c r="B60" s="178"/>
      <c r="C60" s="179"/>
      <c r="D60" s="180" t="s">
        <v>1563</v>
      </c>
      <c r="E60" s="181"/>
      <c r="F60" s="181"/>
      <c r="G60" s="181"/>
      <c r="H60" s="181"/>
      <c r="I60" s="181"/>
      <c r="J60" s="182">
        <f>J85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8"/>
      <c r="D61" s="185" t="s">
        <v>1564</v>
      </c>
      <c r="E61" s="186"/>
      <c r="F61" s="186"/>
      <c r="G61" s="186"/>
      <c r="H61" s="186"/>
      <c r="I61" s="186"/>
      <c r="J61" s="187">
        <f>J86</f>
        <v>0</v>
      </c>
      <c r="K61" s="128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8"/>
      <c r="D62" s="185" t="s">
        <v>1565</v>
      </c>
      <c r="E62" s="186"/>
      <c r="F62" s="186"/>
      <c r="G62" s="186"/>
      <c r="H62" s="186"/>
      <c r="I62" s="186"/>
      <c r="J62" s="187">
        <f>J89</f>
        <v>0</v>
      </c>
      <c r="K62" s="128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8"/>
      <c r="D63" s="185" t="s">
        <v>1566</v>
      </c>
      <c r="E63" s="186"/>
      <c r="F63" s="186"/>
      <c r="G63" s="186"/>
      <c r="H63" s="186"/>
      <c r="I63" s="186"/>
      <c r="J63" s="187">
        <f>J97</f>
        <v>0</v>
      </c>
      <c r="K63" s="128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8"/>
      <c r="D64" s="185" t="s">
        <v>1567</v>
      </c>
      <c r="E64" s="186"/>
      <c r="F64" s="186"/>
      <c r="G64" s="186"/>
      <c r="H64" s="186"/>
      <c r="I64" s="186"/>
      <c r="J64" s="187">
        <f>J100</f>
        <v>0</v>
      </c>
      <c r="K64" s="128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200</v>
      </c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3" t="str">
        <f>E7</f>
        <v>Rekonstrukce teras MŠ Terronská, Terronská 20/200, Praha 6</v>
      </c>
      <c r="F74" s="35"/>
      <c r="G74" s="35"/>
      <c r="H74" s="35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127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a ostatní rozpočtové náklady</v>
      </c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22</v>
      </c>
      <c r="D78" s="43"/>
      <c r="E78" s="43"/>
      <c r="F78" s="30" t="str">
        <f>F12</f>
        <v>Terronská 20/200, Praha 6</v>
      </c>
      <c r="G78" s="43"/>
      <c r="H78" s="43"/>
      <c r="I78" s="35" t="s">
        <v>24</v>
      </c>
      <c r="J78" s="75" t="str">
        <f>IF(J12="","",J12)</f>
        <v>11. 3. 2024</v>
      </c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5" t="s">
        <v>26</v>
      </c>
      <c r="D80" s="43"/>
      <c r="E80" s="43"/>
      <c r="F80" s="30" t="str">
        <f>E15</f>
        <v>ÚMČ Praha 6 - Odbor školství a kultury</v>
      </c>
      <c r="G80" s="43"/>
      <c r="H80" s="43"/>
      <c r="I80" s="35" t="s">
        <v>32</v>
      </c>
      <c r="J80" s="39" t="str">
        <f>E21</f>
        <v>AVEK s.r.o., Prosecká 683/115, 190 00 Praha 9</v>
      </c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30</v>
      </c>
      <c r="D81" s="43"/>
      <c r="E81" s="43"/>
      <c r="F81" s="30" t="str">
        <f>IF(E18="","",E18)</f>
        <v>Vyplň údaj</v>
      </c>
      <c r="G81" s="43"/>
      <c r="H81" s="43"/>
      <c r="I81" s="35" t="s">
        <v>36</v>
      </c>
      <c r="J81" s="39" t="str">
        <f>E24</f>
        <v>Tomáš Vašek, Sněhurčina 710, 460 15 Liberec 15</v>
      </c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9"/>
      <c r="B83" s="190"/>
      <c r="C83" s="191" t="s">
        <v>201</v>
      </c>
      <c r="D83" s="192" t="s">
        <v>59</v>
      </c>
      <c r="E83" s="192" t="s">
        <v>55</v>
      </c>
      <c r="F83" s="192" t="s">
        <v>56</v>
      </c>
      <c r="G83" s="192" t="s">
        <v>202</v>
      </c>
      <c r="H83" s="192" t="s">
        <v>203</v>
      </c>
      <c r="I83" s="192" t="s">
        <v>204</v>
      </c>
      <c r="J83" s="192" t="s">
        <v>184</v>
      </c>
      <c r="K83" s="193" t="s">
        <v>205</v>
      </c>
      <c r="L83" s="194"/>
      <c r="M83" s="95" t="s">
        <v>21</v>
      </c>
      <c r="N83" s="96" t="s">
        <v>44</v>
      </c>
      <c r="O83" s="96" t="s">
        <v>206</v>
      </c>
      <c r="P83" s="96" t="s">
        <v>207</v>
      </c>
      <c r="Q83" s="96" t="s">
        <v>208</v>
      </c>
      <c r="R83" s="96" t="s">
        <v>209</v>
      </c>
      <c r="S83" s="96" t="s">
        <v>210</v>
      </c>
      <c r="T83" s="97" t="s">
        <v>211</v>
      </c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</row>
    <row r="84" s="2" customFormat="1" ht="22.8" customHeight="1">
      <c r="A84" s="41"/>
      <c r="B84" s="42"/>
      <c r="C84" s="102" t="s">
        <v>212</v>
      </c>
      <c r="D84" s="43"/>
      <c r="E84" s="43"/>
      <c r="F84" s="43"/>
      <c r="G84" s="43"/>
      <c r="H84" s="43"/>
      <c r="I84" s="43"/>
      <c r="J84" s="195">
        <f>BK84</f>
        <v>0</v>
      </c>
      <c r="K84" s="43"/>
      <c r="L84" s="47"/>
      <c r="M84" s="98"/>
      <c r="N84" s="196"/>
      <c r="O84" s="99"/>
      <c r="P84" s="197">
        <f>P85</f>
        <v>0</v>
      </c>
      <c r="Q84" s="99"/>
      <c r="R84" s="197">
        <f>R85</f>
        <v>0</v>
      </c>
      <c r="S84" s="99"/>
      <c r="T84" s="198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73</v>
      </c>
      <c r="AU84" s="20" t="s">
        <v>185</v>
      </c>
      <c r="BK84" s="199">
        <f>BK85</f>
        <v>0</v>
      </c>
    </row>
    <row r="85" s="12" customFormat="1" ht="25.92" customHeight="1">
      <c r="A85" s="12"/>
      <c r="B85" s="200"/>
      <c r="C85" s="201"/>
      <c r="D85" s="202" t="s">
        <v>73</v>
      </c>
      <c r="E85" s="203" t="s">
        <v>102</v>
      </c>
      <c r="F85" s="203" t="s">
        <v>1568</v>
      </c>
      <c r="G85" s="201"/>
      <c r="H85" s="201"/>
      <c r="I85" s="204"/>
      <c r="J85" s="205">
        <f>BK85</f>
        <v>0</v>
      </c>
      <c r="K85" s="201"/>
      <c r="L85" s="206"/>
      <c r="M85" s="207"/>
      <c r="N85" s="208"/>
      <c r="O85" s="208"/>
      <c r="P85" s="209">
        <f>P86+P89+P97+P100</f>
        <v>0</v>
      </c>
      <c r="Q85" s="208"/>
      <c r="R85" s="209">
        <f>R86+R89+R97+R100</f>
        <v>0</v>
      </c>
      <c r="S85" s="208"/>
      <c r="T85" s="210">
        <f>T86+T89+T97+T100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249</v>
      </c>
      <c r="AT85" s="212" t="s">
        <v>73</v>
      </c>
      <c r="AU85" s="212" t="s">
        <v>74</v>
      </c>
      <c r="AY85" s="211" t="s">
        <v>215</v>
      </c>
      <c r="BK85" s="213">
        <f>BK86+BK89+BK97+BK100</f>
        <v>0</v>
      </c>
    </row>
    <row r="86" s="12" customFormat="1" ht="22.8" customHeight="1">
      <c r="A86" s="12"/>
      <c r="B86" s="200"/>
      <c r="C86" s="201"/>
      <c r="D86" s="202" t="s">
        <v>73</v>
      </c>
      <c r="E86" s="214" t="s">
        <v>1569</v>
      </c>
      <c r="F86" s="214" t="s">
        <v>1570</v>
      </c>
      <c r="G86" s="201"/>
      <c r="H86" s="201"/>
      <c r="I86" s="204"/>
      <c r="J86" s="215">
        <f>BK86</f>
        <v>0</v>
      </c>
      <c r="K86" s="201"/>
      <c r="L86" s="206"/>
      <c r="M86" s="207"/>
      <c r="N86" s="208"/>
      <c r="O86" s="208"/>
      <c r="P86" s="209">
        <f>SUM(P87:P88)</f>
        <v>0</v>
      </c>
      <c r="Q86" s="208"/>
      <c r="R86" s="209">
        <f>SUM(R87:R88)</f>
        <v>0</v>
      </c>
      <c r="S86" s="208"/>
      <c r="T86" s="210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249</v>
      </c>
      <c r="AT86" s="212" t="s">
        <v>73</v>
      </c>
      <c r="AU86" s="212" t="s">
        <v>82</v>
      </c>
      <c r="AY86" s="211" t="s">
        <v>215</v>
      </c>
      <c r="BK86" s="213">
        <f>SUM(BK87:BK88)</f>
        <v>0</v>
      </c>
    </row>
    <row r="87" s="2" customFormat="1" ht="16.5" customHeight="1">
      <c r="A87" s="41"/>
      <c r="B87" s="42"/>
      <c r="C87" s="216" t="s">
        <v>82</v>
      </c>
      <c r="D87" s="216" t="s">
        <v>217</v>
      </c>
      <c r="E87" s="217" t="s">
        <v>1571</v>
      </c>
      <c r="F87" s="218" t="s">
        <v>1572</v>
      </c>
      <c r="G87" s="219" t="s">
        <v>1307</v>
      </c>
      <c r="H87" s="220">
        <v>1</v>
      </c>
      <c r="I87" s="221"/>
      <c r="J87" s="222">
        <f>ROUND(I87*H87,2)</f>
        <v>0</v>
      </c>
      <c r="K87" s="218" t="s">
        <v>1573</v>
      </c>
      <c r="L87" s="47"/>
      <c r="M87" s="223" t="s">
        <v>21</v>
      </c>
      <c r="N87" s="224" t="s">
        <v>45</v>
      </c>
      <c r="O87" s="87"/>
      <c r="P87" s="225">
        <f>O87*H87</f>
        <v>0</v>
      </c>
      <c r="Q87" s="225">
        <v>0</v>
      </c>
      <c r="R87" s="225">
        <f>Q87*H87</f>
        <v>0</v>
      </c>
      <c r="S87" s="225">
        <v>0</v>
      </c>
      <c r="T87" s="226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7" t="s">
        <v>1574</v>
      </c>
      <c r="AT87" s="227" t="s">
        <v>217</v>
      </c>
      <c r="AU87" s="227" t="s">
        <v>84</v>
      </c>
      <c r="AY87" s="20" t="s">
        <v>215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82</v>
      </c>
      <c r="BK87" s="228">
        <f>ROUND(I87*H87,2)</f>
        <v>0</v>
      </c>
      <c r="BL87" s="20" t="s">
        <v>1574</v>
      </c>
      <c r="BM87" s="227" t="s">
        <v>1575</v>
      </c>
    </row>
    <row r="88" s="2" customFormat="1">
      <c r="A88" s="41"/>
      <c r="B88" s="42"/>
      <c r="C88" s="43"/>
      <c r="D88" s="229" t="s">
        <v>223</v>
      </c>
      <c r="E88" s="43"/>
      <c r="F88" s="230" t="s">
        <v>1576</v>
      </c>
      <c r="G88" s="43"/>
      <c r="H88" s="43"/>
      <c r="I88" s="231"/>
      <c r="J88" s="43"/>
      <c r="K88" s="43"/>
      <c r="L88" s="47"/>
      <c r="M88" s="232"/>
      <c r="N88" s="233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223</v>
      </c>
      <c r="AU88" s="20" t="s">
        <v>84</v>
      </c>
    </row>
    <row r="89" s="12" customFormat="1" ht="22.8" customHeight="1">
      <c r="A89" s="12"/>
      <c r="B89" s="200"/>
      <c r="C89" s="201"/>
      <c r="D89" s="202" t="s">
        <v>73</v>
      </c>
      <c r="E89" s="214" t="s">
        <v>1577</v>
      </c>
      <c r="F89" s="214" t="s">
        <v>1578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SUM(P90:P96)</f>
        <v>0</v>
      </c>
      <c r="Q89" s="208"/>
      <c r="R89" s="209">
        <f>SUM(R90:R96)</f>
        <v>0</v>
      </c>
      <c r="S89" s="208"/>
      <c r="T89" s="210">
        <f>SUM(T90:T96)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249</v>
      </c>
      <c r="AT89" s="212" t="s">
        <v>73</v>
      </c>
      <c r="AU89" s="212" t="s">
        <v>82</v>
      </c>
      <c r="AY89" s="211" t="s">
        <v>215</v>
      </c>
      <c r="BK89" s="213">
        <f>SUM(BK90:BK96)</f>
        <v>0</v>
      </c>
    </row>
    <row r="90" s="2" customFormat="1" ht="16.5" customHeight="1">
      <c r="A90" s="41"/>
      <c r="B90" s="42"/>
      <c r="C90" s="216" t="s">
        <v>84</v>
      </c>
      <c r="D90" s="216" t="s">
        <v>217</v>
      </c>
      <c r="E90" s="217" t="s">
        <v>1579</v>
      </c>
      <c r="F90" s="218" t="s">
        <v>1578</v>
      </c>
      <c r="G90" s="219" t="s">
        <v>1307</v>
      </c>
      <c r="H90" s="220">
        <v>1</v>
      </c>
      <c r="I90" s="221"/>
      <c r="J90" s="222">
        <f>ROUND(I90*H90,2)</f>
        <v>0</v>
      </c>
      <c r="K90" s="218" t="s">
        <v>1573</v>
      </c>
      <c r="L90" s="47"/>
      <c r="M90" s="223" t="s">
        <v>21</v>
      </c>
      <c r="N90" s="224" t="s">
        <v>45</v>
      </c>
      <c r="O90" s="87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7" t="s">
        <v>1574</v>
      </c>
      <c r="AT90" s="227" t="s">
        <v>217</v>
      </c>
      <c r="AU90" s="227" t="s">
        <v>84</v>
      </c>
      <c r="AY90" s="20" t="s">
        <v>215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82</v>
      </c>
      <c r="BK90" s="228">
        <f>ROUND(I90*H90,2)</f>
        <v>0</v>
      </c>
      <c r="BL90" s="20" t="s">
        <v>1574</v>
      </c>
      <c r="BM90" s="227" t="s">
        <v>1580</v>
      </c>
    </row>
    <row r="91" s="2" customFormat="1">
      <c r="A91" s="41"/>
      <c r="B91" s="42"/>
      <c r="C91" s="43"/>
      <c r="D91" s="229" t="s">
        <v>223</v>
      </c>
      <c r="E91" s="43"/>
      <c r="F91" s="230" t="s">
        <v>1581</v>
      </c>
      <c r="G91" s="43"/>
      <c r="H91" s="43"/>
      <c r="I91" s="231"/>
      <c r="J91" s="43"/>
      <c r="K91" s="43"/>
      <c r="L91" s="47"/>
      <c r="M91" s="232"/>
      <c r="N91" s="233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223</v>
      </c>
      <c r="AU91" s="20" t="s">
        <v>84</v>
      </c>
    </row>
    <row r="92" s="2" customFormat="1">
      <c r="A92" s="41"/>
      <c r="B92" s="42"/>
      <c r="C92" s="43"/>
      <c r="D92" s="236" t="s">
        <v>886</v>
      </c>
      <c r="E92" s="43"/>
      <c r="F92" s="288" t="s">
        <v>1582</v>
      </c>
      <c r="G92" s="43"/>
      <c r="H92" s="43"/>
      <c r="I92" s="231"/>
      <c r="J92" s="43"/>
      <c r="K92" s="43"/>
      <c r="L92" s="47"/>
      <c r="M92" s="232"/>
      <c r="N92" s="233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886</v>
      </c>
      <c r="AU92" s="20" t="s">
        <v>84</v>
      </c>
    </row>
    <row r="93" s="2" customFormat="1" ht="16.5" customHeight="1">
      <c r="A93" s="41"/>
      <c r="B93" s="42"/>
      <c r="C93" s="216" t="s">
        <v>120</v>
      </c>
      <c r="D93" s="216" t="s">
        <v>217</v>
      </c>
      <c r="E93" s="217" t="s">
        <v>1583</v>
      </c>
      <c r="F93" s="218" t="s">
        <v>1584</v>
      </c>
      <c r="G93" s="219" t="s">
        <v>1307</v>
      </c>
      <c r="H93" s="220">
        <v>1</v>
      </c>
      <c r="I93" s="221"/>
      <c r="J93" s="222">
        <f>ROUND(I93*H93,2)</f>
        <v>0</v>
      </c>
      <c r="K93" s="218" t="s">
        <v>1573</v>
      </c>
      <c r="L93" s="47"/>
      <c r="M93" s="223" t="s">
        <v>21</v>
      </c>
      <c r="N93" s="224" t="s">
        <v>45</v>
      </c>
      <c r="O93" s="87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7" t="s">
        <v>1574</v>
      </c>
      <c r="AT93" s="227" t="s">
        <v>217</v>
      </c>
      <c r="AU93" s="227" t="s">
        <v>84</v>
      </c>
      <c r="AY93" s="20" t="s">
        <v>215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82</v>
      </c>
      <c r="BK93" s="228">
        <f>ROUND(I93*H93,2)</f>
        <v>0</v>
      </c>
      <c r="BL93" s="20" t="s">
        <v>1574</v>
      </c>
      <c r="BM93" s="227" t="s">
        <v>1585</v>
      </c>
    </row>
    <row r="94" s="2" customFormat="1">
      <c r="A94" s="41"/>
      <c r="B94" s="42"/>
      <c r="C94" s="43"/>
      <c r="D94" s="229" t="s">
        <v>223</v>
      </c>
      <c r="E94" s="43"/>
      <c r="F94" s="230" t="s">
        <v>1586</v>
      </c>
      <c r="G94" s="43"/>
      <c r="H94" s="43"/>
      <c r="I94" s="231"/>
      <c r="J94" s="43"/>
      <c r="K94" s="43"/>
      <c r="L94" s="47"/>
      <c r="M94" s="232"/>
      <c r="N94" s="23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223</v>
      </c>
      <c r="AU94" s="20" t="s">
        <v>84</v>
      </c>
    </row>
    <row r="95" s="2" customFormat="1" ht="24.15" customHeight="1">
      <c r="A95" s="41"/>
      <c r="B95" s="42"/>
      <c r="C95" s="216" t="s">
        <v>221</v>
      </c>
      <c r="D95" s="216" t="s">
        <v>217</v>
      </c>
      <c r="E95" s="217" t="s">
        <v>1587</v>
      </c>
      <c r="F95" s="218" t="s">
        <v>1588</v>
      </c>
      <c r="G95" s="219" t="s">
        <v>1307</v>
      </c>
      <c r="H95" s="220">
        <v>1</v>
      </c>
      <c r="I95" s="221"/>
      <c r="J95" s="222">
        <f>ROUND(I95*H95,2)</f>
        <v>0</v>
      </c>
      <c r="K95" s="218" t="s">
        <v>21</v>
      </c>
      <c r="L95" s="47"/>
      <c r="M95" s="223" t="s">
        <v>21</v>
      </c>
      <c r="N95" s="224" t="s">
        <v>45</v>
      </c>
      <c r="O95" s="87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7" t="s">
        <v>1574</v>
      </c>
      <c r="AT95" s="227" t="s">
        <v>217</v>
      </c>
      <c r="AU95" s="227" t="s">
        <v>84</v>
      </c>
      <c r="AY95" s="20" t="s">
        <v>215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82</v>
      </c>
      <c r="BK95" s="228">
        <f>ROUND(I95*H95,2)</f>
        <v>0</v>
      </c>
      <c r="BL95" s="20" t="s">
        <v>1574</v>
      </c>
      <c r="BM95" s="227" t="s">
        <v>1589</v>
      </c>
    </row>
    <row r="96" s="2" customFormat="1" ht="24.15" customHeight="1">
      <c r="A96" s="41"/>
      <c r="B96" s="42"/>
      <c r="C96" s="216" t="s">
        <v>249</v>
      </c>
      <c r="D96" s="216" t="s">
        <v>217</v>
      </c>
      <c r="E96" s="217" t="s">
        <v>1590</v>
      </c>
      <c r="F96" s="218" t="s">
        <v>1591</v>
      </c>
      <c r="G96" s="219" t="s">
        <v>1307</v>
      </c>
      <c r="H96" s="220">
        <v>3</v>
      </c>
      <c r="I96" s="221"/>
      <c r="J96" s="222">
        <f>ROUND(I96*H96,2)</f>
        <v>0</v>
      </c>
      <c r="K96" s="218" t="s">
        <v>21</v>
      </c>
      <c r="L96" s="47"/>
      <c r="M96" s="223" t="s">
        <v>21</v>
      </c>
      <c r="N96" s="224" t="s">
        <v>45</v>
      </c>
      <c r="O96" s="87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1574</v>
      </c>
      <c r="AT96" s="227" t="s">
        <v>217</v>
      </c>
      <c r="AU96" s="227" t="s">
        <v>84</v>
      </c>
      <c r="AY96" s="20" t="s">
        <v>215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82</v>
      </c>
      <c r="BK96" s="228">
        <f>ROUND(I96*H96,2)</f>
        <v>0</v>
      </c>
      <c r="BL96" s="20" t="s">
        <v>1574</v>
      </c>
      <c r="BM96" s="227" t="s">
        <v>1592</v>
      </c>
    </row>
    <row r="97" s="12" customFormat="1" ht="22.8" customHeight="1">
      <c r="A97" s="12"/>
      <c r="B97" s="200"/>
      <c r="C97" s="201"/>
      <c r="D97" s="202" t="s">
        <v>73</v>
      </c>
      <c r="E97" s="214" t="s">
        <v>1593</v>
      </c>
      <c r="F97" s="214" t="s">
        <v>1594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SUM(P98:P99)</f>
        <v>0</v>
      </c>
      <c r="Q97" s="208"/>
      <c r="R97" s="209">
        <f>SUM(R98:R99)</f>
        <v>0</v>
      </c>
      <c r="S97" s="208"/>
      <c r="T97" s="210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249</v>
      </c>
      <c r="AT97" s="212" t="s">
        <v>73</v>
      </c>
      <c r="AU97" s="212" t="s">
        <v>82</v>
      </c>
      <c r="AY97" s="211" t="s">
        <v>215</v>
      </c>
      <c r="BK97" s="213">
        <f>SUM(BK98:BK99)</f>
        <v>0</v>
      </c>
    </row>
    <row r="98" s="2" customFormat="1" ht="16.5" customHeight="1">
      <c r="A98" s="41"/>
      <c r="B98" s="42"/>
      <c r="C98" s="216" t="s">
        <v>255</v>
      </c>
      <c r="D98" s="216" t="s">
        <v>217</v>
      </c>
      <c r="E98" s="217" t="s">
        <v>1595</v>
      </c>
      <c r="F98" s="218" t="s">
        <v>1596</v>
      </c>
      <c r="G98" s="219" t="s">
        <v>1307</v>
      </c>
      <c r="H98" s="220">
        <v>1</v>
      </c>
      <c r="I98" s="221"/>
      <c r="J98" s="222">
        <f>ROUND(I98*H98,2)</f>
        <v>0</v>
      </c>
      <c r="K98" s="218" t="s">
        <v>1573</v>
      </c>
      <c r="L98" s="47"/>
      <c r="M98" s="223" t="s">
        <v>21</v>
      </c>
      <c r="N98" s="224" t="s">
        <v>45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1574</v>
      </c>
      <c r="AT98" s="227" t="s">
        <v>217</v>
      </c>
      <c r="AU98" s="227" t="s">
        <v>84</v>
      </c>
      <c r="AY98" s="20" t="s">
        <v>215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82</v>
      </c>
      <c r="BK98" s="228">
        <f>ROUND(I98*H98,2)</f>
        <v>0</v>
      </c>
      <c r="BL98" s="20" t="s">
        <v>1574</v>
      </c>
      <c r="BM98" s="227" t="s">
        <v>1597</v>
      </c>
    </row>
    <row r="99" s="2" customFormat="1">
      <c r="A99" s="41"/>
      <c r="B99" s="42"/>
      <c r="C99" s="43"/>
      <c r="D99" s="229" t="s">
        <v>223</v>
      </c>
      <c r="E99" s="43"/>
      <c r="F99" s="230" t="s">
        <v>1598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223</v>
      </c>
      <c r="AU99" s="20" t="s">
        <v>84</v>
      </c>
    </row>
    <row r="100" s="12" customFormat="1" ht="22.8" customHeight="1">
      <c r="A100" s="12"/>
      <c r="B100" s="200"/>
      <c r="C100" s="201"/>
      <c r="D100" s="202" t="s">
        <v>73</v>
      </c>
      <c r="E100" s="214" t="s">
        <v>1599</v>
      </c>
      <c r="F100" s="214" t="s">
        <v>1600</v>
      </c>
      <c r="G100" s="201"/>
      <c r="H100" s="201"/>
      <c r="I100" s="204"/>
      <c r="J100" s="215">
        <f>BK100</f>
        <v>0</v>
      </c>
      <c r="K100" s="201"/>
      <c r="L100" s="206"/>
      <c r="M100" s="207"/>
      <c r="N100" s="208"/>
      <c r="O100" s="208"/>
      <c r="P100" s="209">
        <f>SUM(P101:P103)</f>
        <v>0</v>
      </c>
      <c r="Q100" s="208"/>
      <c r="R100" s="209">
        <f>SUM(R101:R103)</f>
        <v>0</v>
      </c>
      <c r="S100" s="208"/>
      <c r="T100" s="210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249</v>
      </c>
      <c r="AT100" s="212" t="s">
        <v>73</v>
      </c>
      <c r="AU100" s="212" t="s">
        <v>82</v>
      </c>
      <c r="AY100" s="211" t="s">
        <v>215</v>
      </c>
      <c r="BK100" s="213">
        <f>SUM(BK101:BK103)</f>
        <v>0</v>
      </c>
    </row>
    <row r="101" s="2" customFormat="1" ht="16.5" customHeight="1">
      <c r="A101" s="41"/>
      <c r="B101" s="42"/>
      <c r="C101" s="216" t="s">
        <v>262</v>
      </c>
      <c r="D101" s="216" t="s">
        <v>217</v>
      </c>
      <c r="E101" s="217" t="s">
        <v>1601</v>
      </c>
      <c r="F101" s="218" t="s">
        <v>1602</v>
      </c>
      <c r="G101" s="219" t="s">
        <v>1307</v>
      </c>
      <c r="H101" s="220">
        <v>1</v>
      </c>
      <c r="I101" s="221"/>
      <c r="J101" s="222">
        <f>ROUND(I101*H101,2)</f>
        <v>0</v>
      </c>
      <c r="K101" s="218" t="s">
        <v>1573</v>
      </c>
      <c r="L101" s="47"/>
      <c r="M101" s="223" t="s">
        <v>21</v>
      </c>
      <c r="N101" s="224" t="s">
        <v>45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1574</v>
      </c>
      <c r="AT101" s="227" t="s">
        <v>217</v>
      </c>
      <c r="AU101" s="227" t="s">
        <v>84</v>
      </c>
      <c r="AY101" s="20" t="s">
        <v>215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82</v>
      </c>
      <c r="BK101" s="228">
        <f>ROUND(I101*H101,2)</f>
        <v>0</v>
      </c>
      <c r="BL101" s="20" t="s">
        <v>1574</v>
      </c>
      <c r="BM101" s="227" t="s">
        <v>1603</v>
      </c>
    </row>
    <row r="102" s="2" customFormat="1">
      <c r="A102" s="41"/>
      <c r="B102" s="42"/>
      <c r="C102" s="43"/>
      <c r="D102" s="229" t="s">
        <v>223</v>
      </c>
      <c r="E102" s="43"/>
      <c r="F102" s="230" t="s">
        <v>1604</v>
      </c>
      <c r="G102" s="43"/>
      <c r="H102" s="43"/>
      <c r="I102" s="231"/>
      <c r="J102" s="43"/>
      <c r="K102" s="43"/>
      <c r="L102" s="47"/>
      <c r="M102" s="232"/>
      <c r="N102" s="23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223</v>
      </c>
      <c r="AU102" s="20" t="s">
        <v>84</v>
      </c>
    </row>
    <row r="103" s="2" customFormat="1">
      <c r="A103" s="41"/>
      <c r="B103" s="42"/>
      <c r="C103" s="43"/>
      <c r="D103" s="236" t="s">
        <v>886</v>
      </c>
      <c r="E103" s="43"/>
      <c r="F103" s="288" t="s">
        <v>1605</v>
      </c>
      <c r="G103" s="43"/>
      <c r="H103" s="43"/>
      <c r="I103" s="231"/>
      <c r="J103" s="43"/>
      <c r="K103" s="43"/>
      <c r="L103" s="47"/>
      <c r="M103" s="289"/>
      <c r="N103" s="290"/>
      <c r="O103" s="291"/>
      <c r="P103" s="291"/>
      <c r="Q103" s="291"/>
      <c r="R103" s="291"/>
      <c r="S103" s="291"/>
      <c r="T103" s="292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886</v>
      </c>
      <c r="AU103" s="20" t="s">
        <v>84</v>
      </c>
    </row>
    <row r="104" s="2" customFormat="1" ht="6.96" customHeight="1">
      <c r="A104" s="41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47"/>
      <c r="M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</sheetData>
  <sheetProtection sheet="1" autoFilter="0" formatColumns="0" formatRows="0" objects="1" scenarios="1" spinCount="100000" saltValue="EWLQsc+98LX17lqikJstkZcsgj7SqFp7S3gsgruS+XRPK5GgrSohcbuxu6LRA47zyFkHxOVUr8Ou+mZ4xgibgw==" hashValue="5R8u4NtXLXz+CVPytX2zHOyfL17ClMhyUMB8qeouIhPGYStAMVgGvFIq9bGL+adifnt86tTSFe5HCX6ciKxgtw==" algorithmName="SHA-512" password="CC3F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013254000"/>
    <hyperlink ref="F91" r:id="rId2" display="https://podminky.urs.cz/item/CS_URS_2022_02/030001000"/>
    <hyperlink ref="F94" r:id="rId3" display="https://podminky.urs.cz/item/CS_URS_2022_02/039002000"/>
    <hyperlink ref="F99" r:id="rId4" display="https://podminky.urs.cz/item/CS_URS_2022_02/045002000"/>
    <hyperlink ref="F102" r:id="rId5" display="https://podminky.urs.cz/item/CS_URS_2022_02/07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23"/>
    </row>
    <row r="4" s="1" customFormat="1" ht="24.96" customHeight="1">
      <c r="B4" s="23"/>
      <c r="C4" s="144" t="s">
        <v>1606</v>
      </c>
      <c r="H4" s="23"/>
    </row>
    <row r="5" s="1" customFormat="1" ht="12" customHeight="1">
      <c r="B5" s="23"/>
      <c r="C5" s="293" t="s">
        <v>13</v>
      </c>
      <c r="D5" s="153" t="s">
        <v>14</v>
      </c>
      <c r="E5" s="1"/>
      <c r="F5" s="1"/>
      <c r="H5" s="23"/>
    </row>
    <row r="6" s="1" customFormat="1" ht="36.96" customHeight="1">
      <c r="B6" s="23"/>
      <c r="C6" s="294" t="s">
        <v>16</v>
      </c>
      <c r="D6" s="295" t="s">
        <v>17</v>
      </c>
      <c r="E6" s="1"/>
      <c r="F6" s="1"/>
      <c r="H6" s="23"/>
    </row>
    <row r="7" s="1" customFormat="1" ht="16.5" customHeight="1">
      <c r="B7" s="23"/>
      <c r="C7" s="146" t="s">
        <v>24</v>
      </c>
      <c r="D7" s="150" t="str">
        <f>'Rekapitulace stavby'!AN8</f>
        <v>11. 3. 2024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9"/>
      <c r="B9" s="296"/>
      <c r="C9" s="297" t="s">
        <v>55</v>
      </c>
      <c r="D9" s="298" t="s">
        <v>56</v>
      </c>
      <c r="E9" s="298" t="s">
        <v>202</v>
      </c>
      <c r="F9" s="299" t="s">
        <v>1607</v>
      </c>
      <c r="G9" s="189"/>
      <c r="H9" s="296"/>
    </row>
    <row r="10" s="2" customFormat="1" ht="26.4" customHeight="1">
      <c r="A10" s="41"/>
      <c r="B10" s="47"/>
      <c r="C10" s="300" t="s">
        <v>14</v>
      </c>
      <c r="D10" s="300" t="s">
        <v>17</v>
      </c>
      <c r="E10" s="41"/>
      <c r="F10" s="41"/>
      <c r="G10" s="41"/>
      <c r="H10" s="47"/>
    </row>
    <row r="11" s="2" customFormat="1" ht="16.8" customHeight="1">
      <c r="A11" s="41"/>
      <c r="B11" s="47"/>
      <c r="C11" s="301" t="s">
        <v>106</v>
      </c>
      <c r="D11" s="302" t="s">
        <v>107</v>
      </c>
      <c r="E11" s="303" t="s">
        <v>108</v>
      </c>
      <c r="F11" s="304">
        <v>17.096</v>
      </c>
      <c r="G11" s="41"/>
      <c r="H11" s="47"/>
    </row>
    <row r="12" s="2" customFormat="1" ht="16.8" customHeight="1">
      <c r="A12" s="41"/>
      <c r="B12" s="47"/>
      <c r="C12" s="301" t="s">
        <v>110</v>
      </c>
      <c r="D12" s="302" t="s">
        <v>111</v>
      </c>
      <c r="E12" s="303" t="s">
        <v>108</v>
      </c>
      <c r="F12" s="304">
        <v>56.917000000000002</v>
      </c>
      <c r="G12" s="41"/>
      <c r="H12" s="47"/>
    </row>
    <row r="13" s="2" customFormat="1" ht="16.8" customHeight="1">
      <c r="A13" s="41"/>
      <c r="B13" s="47"/>
      <c r="C13" s="301" t="s">
        <v>114</v>
      </c>
      <c r="D13" s="302" t="s">
        <v>115</v>
      </c>
      <c r="E13" s="303" t="s">
        <v>108</v>
      </c>
      <c r="F13" s="304">
        <v>37.591999999999999</v>
      </c>
      <c r="G13" s="41"/>
      <c r="H13" s="47"/>
    </row>
    <row r="14" s="2" customFormat="1" ht="16.8" customHeight="1">
      <c r="A14" s="41"/>
      <c r="B14" s="47"/>
      <c r="C14" s="301" t="s">
        <v>1028</v>
      </c>
      <c r="D14" s="302" t="s">
        <v>1029</v>
      </c>
      <c r="E14" s="303" t="s">
        <v>108</v>
      </c>
      <c r="F14" s="304">
        <v>112.54000000000001</v>
      </c>
      <c r="G14" s="41"/>
      <c r="H14" s="47"/>
    </row>
    <row r="15" s="2" customFormat="1" ht="16.8" customHeight="1">
      <c r="A15" s="41"/>
      <c r="B15" s="47"/>
      <c r="C15" s="301" t="s">
        <v>1608</v>
      </c>
      <c r="D15" s="302" t="s">
        <v>1609</v>
      </c>
      <c r="E15" s="303" t="s">
        <v>108</v>
      </c>
      <c r="F15" s="304">
        <v>43.182000000000002</v>
      </c>
      <c r="G15" s="41"/>
      <c r="H15" s="47"/>
    </row>
    <row r="16" s="2" customFormat="1" ht="16.8" customHeight="1">
      <c r="A16" s="41"/>
      <c r="B16" s="47"/>
      <c r="C16" s="301" t="s">
        <v>121</v>
      </c>
      <c r="D16" s="302" t="s">
        <v>122</v>
      </c>
      <c r="E16" s="303" t="s">
        <v>108</v>
      </c>
      <c r="F16" s="304">
        <v>37.936</v>
      </c>
      <c r="G16" s="41"/>
      <c r="H16" s="47"/>
    </row>
    <row r="17" s="2" customFormat="1" ht="16.8" customHeight="1">
      <c r="A17" s="41"/>
      <c r="B17" s="47"/>
      <c r="C17" s="301" t="s">
        <v>124</v>
      </c>
      <c r="D17" s="302" t="s">
        <v>125</v>
      </c>
      <c r="E17" s="303" t="s">
        <v>108</v>
      </c>
      <c r="F17" s="304">
        <v>144.45099999999999</v>
      </c>
      <c r="G17" s="41"/>
      <c r="H17" s="47"/>
    </row>
    <row r="18" s="2" customFormat="1" ht="16.8" customHeight="1">
      <c r="A18" s="41"/>
      <c r="B18" s="47"/>
      <c r="C18" s="301" t="s">
        <v>1015</v>
      </c>
      <c r="D18" s="302" t="s">
        <v>1016</v>
      </c>
      <c r="E18" s="303" t="s">
        <v>108</v>
      </c>
      <c r="F18" s="304">
        <v>252.22499999999999</v>
      </c>
      <c r="G18" s="41"/>
      <c r="H18" s="47"/>
    </row>
    <row r="19" s="2" customFormat="1" ht="16.8" customHeight="1">
      <c r="A19" s="41"/>
      <c r="B19" s="47"/>
      <c r="C19" s="301" t="s">
        <v>1333</v>
      </c>
      <c r="D19" s="302" t="s">
        <v>1334</v>
      </c>
      <c r="E19" s="303" t="s">
        <v>108</v>
      </c>
      <c r="F19" s="304">
        <v>139.80000000000001</v>
      </c>
      <c r="G19" s="41"/>
      <c r="H19" s="47"/>
    </row>
    <row r="20" s="2" customFormat="1" ht="16.8" customHeight="1">
      <c r="A20" s="41"/>
      <c r="B20" s="47"/>
      <c r="C20" s="301" t="s">
        <v>128</v>
      </c>
      <c r="D20" s="302" t="s">
        <v>129</v>
      </c>
      <c r="E20" s="303" t="s">
        <v>108</v>
      </c>
      <c r="F20" s="304">
        <v>9.157</v>
      </c>
      <c r="G20" s="41"/>
      <c r="H20" s="47"/>
    </row>
    <row r="21" s="2" customFormat="1" ht="16.8" customHeight="1">
      <c r="A21" s="41"/>
      <c r="B21" s="47"/>
      <c r="C21" s="301" t="s">
        <v>132</v>
      </c>
      <c r="D21" s="302" t="s">
        <v>133</v>
      </c>
      <c r="E21" s="303" t="s">
        <v>108</v>
      </c>
      <c r="F21" s="304">
        <v>18.053999999999998</v>
      </c>
      <c r="G21" s="41"/>
      <c r="H21" s="47"/>
    </row>
    <row r="22" s="2" customFormat="1" ht="16.8" customHeight="1">
      <c r="A22" s="41"/>
      <c r="B22" s="47"/>
      <c r="C22" s="301" t="s">
        <v>1019</v>
      </c>
      <c r="D22" s="302" t="s">
        <v>1020</v>
      </c>
      <c r="E22" s="303" t="s">
        <v>108</v>
      </c>
      <c r="F22" s="304">
        <v>47.789999999999999</v>
      </c>
      <c r="G22" s="41"/>
      <c r="H22" s="47"/>
    </row>
    <row r="23" s="2" customFormat="1" ht="16.8" customHeight="1">
      <c r="A23" s="41"/>
      <c r="B23" s="47"/>
      <c r="C23" s="301" t="s">
        <v>1337</v>
      </c>
      <c r="D23" s="302" t="s">
        <v>1338</v>
      </c>
      <c r="E23" s="303" t="s">
        <v>108</v>
      </c>
      <c r="F23" s="304">
        <v>20.969999999999999</v>
      </c>
      <c r="G23" s="41"/>
      <c r="H23" s="47"/>
    </row>
    <row r="24" s="2" customFormat="1" ht="16.8" customHeight="1">
      <c r="A24" s="41"/>
      <c r="B24" s="47"/>
      <c r="C24" s="301" t="s">
        <v>135</v>
      </c>
      <c r="D24" s="302" t="s">
        <v>136</v>
      </c>
      <c r="E24" s="303" t="s">
        <v>108</v>
      </c>
      <c r="F24" s="304">
        <v>26.257999999999999</v>
      </c>
      <c r="G24" s="41"/>
      <c r="H24" s="47"/>
    </row>
    <row r="25" s="2" customFormat="1" ht="16.8" customHeight="1">
      <c r="A25" s="41"/>
      <c r="B25" s="47"/>
      <c r="C25" s="301" t="s">
        <v>138</v>
      </c>
      <c r="D25" s="302" t="s">
        <v>139</v>
      </c>
      <c r="E25" s="303" t="s">
        <v>108</v>
      </c>
      <c r="F25" s="304">
        <v>45.887</v>
      </c>
      <c r="G25" s="41"/>
      <c r="H25" s="47"/>
    </row>
    <row r="26" s="2" customFormat="1" ht="16.8" customHeight="1">
      <c r="A26" s="41"/>
      <c r="B26" s="47"/>
      <c r="C26" s="301" t="s">
        <v>79</v>
      </c>
      <c r="D26" s="302" t="s">
        <v>80</v>
      </c>
      <c r="E26" s="303" t="s">
        <v>108</v>
      </c>
      <c r="F26" s="304">
        <v>37.581000000000003</v>
      </c>
      <c r="G26" s="41"/>
      <c r="H26" s="47"/>
    </row>
    <row r="27" s="2" customFormat="1" ht="16.8" customHeight="1">
      <c r="A27" s="41"/>
      <c r="B27" s="47"/>
      <c r="C27" s="301" t="s">
        <v>152</v>
      </c>
      <c r="D27" s="302" t="s">
        <v>153</v>
      </c>
      <c r="E27" s="303" t="s">
        <v>108</v>
      </c>
      <c r="F27" s="304">
        <v>2.7149999999999999</v>
      </c>
      <c r="G27" s="41"/>
      <c r="H27" s="47"/>
    </row>
    <row r="28" s="2" customFormat="1" ht="16.8" customHeight="1">
      <c r="A28" s="41"/>
      <c r="B28" s="47"/>
      <c r="C28" s="301" t="s">
        <v>155</v>
      </c>
      <c r="D28" s="302" t="s">
        <v>156</v>
      </c>
      <c r="E28" s="303" t="s">
        <v>108</v>
      </c>
      <c r="F28" s="304">
        <v>38.396000000000001</v>
      </c>
      <c r="G28" s="41"/>
      <c r="H28" s="47"/>
    </row>
    <row r="29" s="2" customFormat="1" ht="16.8" customHeight="1">
      <c r="A29" s="41"/>
      <c r="B29" s="47"/>
      <c r="C29" s="301" t="s">
        <v>158</v>
      </c>
      <c r="D29" s="302" t="s">
        <v>159</v>
      </c>
      <c r="E29" s="303" t="s">
        <v>108</v>
      </c>
      <c r="F29" s="304">
        <v>12.042</v>
      </c>
      <c r="G29" s="41"/>
      <c r="H29" s="47"/>
    </row>
    <row r="30" s="2" customFormat="1" ht="16.8" customHeight="1">
      <c r="A30" s="41"/>
      <c r="B30" s="47"/>
      <c r="C30" s="301" t="s">
        <v>161</v>
      </c>
      <c r="D30" s="302" t="s">
        <v>162</v>
      </c>
      <c r="E30" s="303" t="s">
        <v>108</v>
      </c>
      <c r="F30" s="304">
        <v>16.442</v>
      </c>
      <c r="G30" s="41"/>
      <c r="H30" s="47"/>
    </row>
    <row r="31" s="2" customFormat="1" ht="16.8" customHeight="1">
      <c r="A31" s="41"/>
      <c r="B31" s="47"/>
      <c r="C31" s="301" t="s">
        <v>164</v>
      </c>
      <c r="D31" s="302" t="s">
        <v>165</v>
      </c>
      <c r="E31" s="303" t="s">
        <v>108</v>
      </c>
      <c r="F31" s="304">
        <v>1.5880000000000001</v>
      </c>
      <c r="G31" s="41"/>
      <c r="H31" s="47"/>
    </row>
    <row r="32" s="2" customFormat="1" ht="16.8" customHeight="1">
      <c r="A32" s="41"/>
      <c r="B32" s="47"/>
      <c r="C32" s="301" t="s">
        <v>167</v>
      </c>
      <c r="D32" s="302" t="s">
        <v>168</v>
      </c>
      <c r="E32" s="303" t="s">
        <v>108</v>
      </c>
      <c r="F32" s="304">
        <v>3.2269999999999999</v>
      </c>
      <c r="G32" s="41"/>
      <c r="H32" s="47"/>
    </row>
    <row r="33" s="2" customFormat="1" ht="16.8" customHeight="1">
      <c r="A33" s="41"/>
      <c r="B33" s="47"/>
      <c r="C33" s="301" t="s">
        <v>85</v>
      </c>
      <c r="D33" s="302" t="s">
        <v>86</v>
      </c>
      <c r="E33" s="303" t="s">
        <v>108</v>
      </c>
      <c r="F33" s="304">
        <v>112.54000000000001</v>
      </c>
      <c r="G33" s="41"/>
      <c r="H33" s="47"/>
    </row>
    <row r="34" s="2" customFormat="1" ht="16.8" customHeight="1">
      <c r="A34" s="41"/>
      <c r="B34" s="47"/>
      <c r="C34" s="301" t="s">
        <v>1038</v>
      </c>
      <c r="D34" s="302" t="s">
        <v>1039</v>
      </c>
      <c r="E34" s="303" t="s">
        <v>108</v>
      </c>
      <c r="F34" s="304">
        <v>112.22</v>
      </c>
      <c r="G34" s="41"/>
      <c r="H34" s="47"/>
    </row>
    <row r="35" s="2" customFormat="1" ht="16.8" customHeight="1">
      <c r="A35" s="41"/>
      <c r="B35" s="47"/>
      <c r="C35" s="301" t="s">
        <v>1009</v>
      </c>
      <c r="D35" s="302" t="s">
        <v>1010</v>
      </c>
      <c r="E35" s="303" t="s">
        <v>108</v>
      </c>
      <c r="F35" s="304">
        <v>11.609999999999999</v>
      </c>
      <c r="G35" s="41"/>
      <c r="H35" s="47"/>
    </row>
    <row r="36" s="2" customFormat="1" ht="16.8" customHeight="1">
      <c r="A36" s="41"/>
      <c r="B36" s="47"/>
      <c r="C36" s="301" t="s">
        <v>1024</v>
      </c>
      <c r="D36" s="302" t="s">
        <v>1025</v>
      </c>
      <c r="E36" s="303" t="s">
        <v>108</v>
      </c>
      <c r="F36" s="304">
        <v>119.212</v>
      </c>
      <c r="G36" s="41"/>
      <c r="H36" s="47"/>
    </row>
    <row r="37" s="2" customFormat="1" ht="16.8" customHeight="1">
      <c r="A37" s="41"/>
      <c r="B37" s="47"/>
      <c r="C37" s="301" t="s">
        <v>1034</v>
      </c>
      <c r="D37" s="302" t="s">
        <v>1035</v>
      </c>
      <c r="E37" s="303" t="s">
        <v>108</v>
      </c>
      <c r="F37" s="304">
        <v>15.321999999999999</v>
      </c>
      <c r="G37" s="41"/>
      <c r="H37" s="47"/>
    </row>
    <row r="38" s="2" customFormat="1" ht="16.8" customHeight="1">
      <c r="A38" s="41"/>
      <c r="B38" s="47"/>
      <c r="C38" s="301" t="s">
        <v>1031</v>
      </c>
      <c r="D38" s="302" t="s">
        <v>1032</v>
      </c>
      <c r="E38" s="303" t="s">
        <v>108</v>
      </c>
      <c r="F38" s="304">
        <v>35.264000000000003</v>
      </c>
      <c r="G38" s="41"/>
      <c r="H38" s="47"/>
    </row>
    <row r="39" s="2" customFormat="1" ht="16.8" customHeight="1">
      <c r="A39" s="41"/>
      <c r="B39" s="47"/>
      <c r="C39" s="301" t="s">
        <v>1006</v>
      </c>
      <c r="D39" s="302" t="s">
        <v>1007</v>
      </c>
      <c r="E39" s="303" t="s">
        <v>108</v>
      </c>
      <c r="F39" s="304">
        <v>11.609999999999999</v>
      </c>
      <c r="G39" s="41"/>
      <c r="H39" s="47"/>
    </row>
    <row r="40" s="2" customFormat="1" ht="16.8" customHeight="1">
      <c r="A40" s="41"/>
      <c r="B40" s="47"/>
      <c r="C40" s="301" t="s">
        <v>95</v>
      </c>
      <c r="D40" s="302" t="s">
        <v>96</v>
      </c>
      <c r="E40" s="303" t="s">
        <v>108</v>
      </c>
      <c r="F40" s="304">
        <v>41.789999999999999</v>
      </c>
      <c r="G40" s="41"/>
      <c r="H40" s="47"/>
    </row>
    <row r="41" s="2" customFormat="1" ht="16.8" customHeight="1">
      <c r="A41" s="41"/>
      <c r="B41" s="47"/>
      <c r="C41" s="301" t="s">
        <v>1348</v>
      </c>
      <c r="D41" s="302" t="s">
        <v>1349</v>
      </c>
      <c r="E41" s="303" t="s">
        <v>108</v>
      </c>
      <c r="F41" s="304">
        <v>39.661000000000001</v>
      </c>
      <c r="G41" s="41"/>
      <c r="H41" s="47"/>
    </row>
    <row r="42" s="2" customFormat="1" ht="16.8" customHeight="1">
      <c r="A42" s="41"/>
      <c r="B42" s="47"/>
      <c r="C42" s="301" t="s">
        <v>1351</v>
      </c>
      <c r="D42" s="302" t="s">
        <v>1352</v>
      </c>
      <c r="E42" s="303" t="s">
        <v>108</v>
      </c>
      <c r="F42" s="304">
        <v>2.3100000000000001</v>
      </c>
      <c r="G42" s="41"/>
      <c r="H42" s="47"/>
    </row>
    <row r="43" s="2" customFormat="1" ht="16.8" customHeight="1">
      <c r="A43" s="41"/>
      <c r="B43" s="47"/>
      <c r="C43" s="301" t="s">
        <v>1354</v>
      </c>
      <c r="D43" s="302" t="s">
        <v>1355</v>
      </c>
      <c r="E43" s="303" t="s">
        <v>108</v>
      </c>
      <c r="F43" s="304">
        <v>43.021999999999998</v>
      </c>
      <c r="G43" s="41"/>
      <c r="H43" s="47"/>
    </row>
    <row r="44" s="2" customFormat="1" ht="16.8" customHeight="1">
      <c r="A44" s="41"/>
      <c r="B44" s="47"/>
      <c r="C44" s="301" t="s">
        <v>1357</v>
      </c>
      <c r="D44" s="302" t="s">
        <v>1358</v>
      </c>
      <c r="E44" s="303" t="s">
        <v>108</v>
      </c>
      <c r="F44" s="304">
        <v>4.1470000000000002</v>
      </c>
      <c r="G44" s="41"/>
      <c r="H44" s="47"/>
    </row>
    <row r="45" s="2" customFormat="1" ht="16.8" customHeight="1">
      <c r="A45" s="41"/>
      <c r="B45" s="47"/>
      <c r="C45" s="301" t="s">
        <v>1360</v>
      </c>
      <c r="D45" s="302" t="s">
        <v>1361</v>
      </c>
      <c r="E45" s="303" t="s">
        <v>108</v>
      </c>
      <c r="F45" s="304">
        <v>9.4619999999999997</v>
      </c>
      <c r="G45" s="41"/>
      <c r="H45" s="47"/>
    </row>
    <row r="46" s="2" customFormat="1" ht="16.8" customHeight="1">
      <c r="A46" s="41"/>
      <c r="B46" s="47"/>
      <c r="C46" s="301" t="s">
        <v>1363</v>
      </c>
      <c r="D46" s="302" t="s">
        <v>1364</v>
      </c>
      <c r="E46" s="303" t="s">
        <v>108</v>
      </c>
      <c r="F46" s="304">
        <v>2.1560000000000001</v>
      </c>
      <c r="G46" s="41"/>
      <c r="H46" s="47"/>
    </row>
    <row r="47" s="2" customFormat="1" ht="16.8" customHeight="1">
      <c r="A47" s="41"/>
      <c r="B47" s="47"/>
      <c r="C47" s="301" t="s">
        <v>173</v>
      </c>
      <c r="D47" s="302" t="s">
        <v>174</v>
      </c>
      <c r="E47" s="303" t="s">
        <v>119</v>
      </c>
      <c r="F47" s="304">
        <v>14.800000000000001</v>
      </c>
      <c r="G47" s="41"/>
      <c r="H47" s="47"/>
    </row>
    <row r="48" s="2" customFormat="1" ht="26.4" customHeight="1">
      <c r="A48" s="41"/>
      <c r="B48" s="47"/>
      <c r="C48" s="300" t="s">
        <v>1610</v>
      </c>
      <c r="D48" s="300" t="s">
        <v>80</v>
      </c>
      <c r="E48" s="41"/>
      <c r="F48" s="41"/>
      <c r="G48" s="41"/>
      <c r="H48" s="47"/>
    </row>
    <row r="49" s="2" customFormat="1" ht="16.8" customHeight="1">
      <c r="A49" s="41"/>
      <c r="B49" s="47"/>
      <c r="C49" s="301" t="s">
        <v>106</v>
      </c>
      <c r="D49" s="302" t="s">
        <v>107</v>
      </c>
      <c r="E49" s="303" t="s">
        <v>108</v>
      </c>
      <c r="F49" s="304">
        <v>9.4499999999999993</v>
      </c>
      <c r="G49" s="41"/>
      <c r="H49" s="47"/>
    </row>
    <row r="50" s="2" customFormat="1" ht="16.8" customHeight="1">
      <c r="A50" s="41"/>
      <c r="B50" s="47"/>
      <c r="C50" s="305" t="s">
        <v>21</v>
      </c>
      <c r="D50" s="305" t="s">
        <v>853</v>
      </c>
      <c r="E50" s="20" t="s">
        <v>21</v>
      </c>
      <c r="F50" s="306">
        <v>0</v>
      </c>
      <c r="G50" s="41"/>
      <c r="H50" s="47"/>
    </row>
    <row r="51" s="2" customFormat="1" ht="16.8" customHeight="1">
      <c r="A51" s="41"/>
      <c r="B51" s="47"/>
      <c r="C51" s="305" t="s">
        <v>21</v>
      </c>
      <c r="D51" s="305" t="s">
        <v>880</v>
      </c>
      <c r="E51" s="20" t="s">
        <v>21</v>
      </c>
      <c r="F51" s="306">
        <v>1.7090000000000001</v>
      </c>
      <c r="G51" s="41"/>
      <c r="H51" s="47"/>
    </row>
    <row r="52" s="2" customFormat="1" ht="16.8" customHeight="1">
      <c r="A52" s="41"/>
      <c r="B52" s="47"/>
      <c r="C52" s="305" t="s">
        <v>21</v>
      </c>
      <c r="D52" s="305" t="s">
        <v>854</v>
      </c>
      <c r="E52" s="20" t="s">
        <v>21</v>
      </c>
      <c r="F52" s="306">
        <v>0</v>
      </c>
      <c r="G52" s="41"/>
      <c r="H52" s="47"/>
    </row>
    <row r="53" s="2" customFormat="1" ht="16.8" customHeight="1">
      <c r="A53" s="41"/>
      <c r="B53" s="47"/>
      <c r="C53" s="305" t="s">
        <v>21</v>
      </c>
      <c r="D53" s="305" t="s">
        <v>881</v>
      </c>
      <c r="E53" s="20" t="s">
        <v>21</v>
      </c>
      <c r="F53" s="306">
        <v>7.7409999999999997</v>
      </c>
      <c r="G53" s="41"/>
      <c r="H53" s="47"/>
    </row>
    <row r="54" s="2" customFormat="1" ht="16.8" customHeight="1">
      <c r="A54" s="41"/>
      <c r="B54" s="47"/>
      <c r="C54" s="305" t="s">
        <v>106</v>
      </c>
      <c r="D54" s="305" t="s">
        <v>227</v>
      </c>
      <c r="E54" s="20" t="s">
        <v>21</v>
      </c>
      <c r="F54" s="306">
        <v>9.4499999999999993</v>
      </c>
      <c r="G54" s="41"/>
      <c r="H54" s="47"/>
    </row>
    <row r="55" s="2" customFormat="1" ht="16.8" customHeight="1">
      <c r="A55" s="41"/>
      <c r="B55" s="47"/>
      <c r="C55" s="307" t="s">
        <v>1611</v>
      </c>
      <c r="D55" s="41"/>
      <c r="E55" s="41"/>
      <c r="F55" s="41"/>
      <c r="G55" s="41"/>
      <c r="H55" s="47"/>
    </row>
    <row r="56" s="2" customFormat="1" ht="16.8" customHeight="1">
      <c r="A56" s="41"/>
      <c r="B56" s="47"/>
      <c r="C56" s="305" t="s">
        <v>876</v>
      </c>
      <c r="D56" s="305" t="s">
        <v>1612</v>
      </c>
      <c r="E56" s="20" t="s">
        <v>108</v>
      </c>
      <c r="F56" s="306">
        <v>9.4499999999999993</v>
      </c>
      <c r="G56" s="41"/>
      <c r="H56" s="47"/>
    </row>
    <row r="57" s="2" customFormat="1" ht="16.8" customHeight="1">
      <c r="A57" s="41"/>
      <c r="B57" s="47"/>
      <c r="C57" s="305" t="s">
        <v>844</v>
      </c>
      <c r="D57" s="305" t="s">
        <v>1613</v>
      </c>
      <c r="E57" s="20" t="s">
        <v>108</v>
      </c>
      <c r="F57" s="306">
        <v>9.4499999999999993</v>
      </c>
      <c r="G57" s="41"/>
      <c r="H57" s="47"/>
    </row>
    <row r="58" s="2" customFormat="1" ht="16.8" customHeight="1">
      <c r="A58" s="41"/>
      <c r="B58" s="47"/>
      <c r="C58" s="301" t="s">
        <v>110</v>
      </c>
      <c r="D58" s="302" t="s">
        <v>111</v>
      </c>
      <c r="E58" s="303" t="s">
        <v>108</v>
      </c>
      <c r="F58" s="304">
        <v>13.810000000000001</v>
      </c>
      <c r="G58" s="41"/>
      <c r="H58" s="47"/>
    </row>
    <row r="59" s="2" customFormat="1" ht="16.8" customHeight="1">
      <c r="A59" s="41"/>
      <c r="B59" s="47"/>
      <c r="C59" s="305" t="s">
        <v>21</v>
      </c>
      <c r="D59" s="305" t="s">
        <v>853</v>
      </c>
      <c r="E59" s="20" t="s">
        <v>21</v>
      </c>
      <c r="F59" s="306">
        <v>0</v>
      </c>
      <c r="G59" s="41"/>
      <c r="H59" s="47"/>
    </row>
    <row r="60" s="2" customFormat="1" ht="16.8" customHeight="1">
      <c r="A60" s="41"/>
      <c r="B60" s="47"/>
      <c r="C60" s="305" t="s">
        <v>21</v>
      </c>
      <c r="D60" s="305" t="s">
        <v>358</v>
      </c>
      <c r="E60" s="20" t="s">
        <v>21</v>
      </c>
      <c r="F60" s="306">
        <v>3.4169999999999998</v>
      </c>
      <c r="G60" s="41"/>
      <c r="H60" s="47"/>
    </row>
    <row r="61" s="2" customFormat="1" ht="16.8" customHeight="1">
      <c r="A61" s="41"/>
      <c r="B61" s="47"/>
      <c r="C61" s="305" t="s">
        <v>21</v>
      </c>
      <c r="D61" s="305" t="s">
        <v>854</v>
      </c>
      <c r="E61" s="20" t="s">
        <v>21</v>
      </c>
      <c r="F61" s="306">
        <v>0</v>
      </c>
      <c r="G61" s="41"/>
      <c r="H61" s="47"/>
    </row>
    <row r="62" s="2" customFormat="1" ht="16.8" customHeight="1">
      <c r="A62" s="41"/>
      <c r="B62" s="47"/>
      <c r="C62" s="305" t="s">
        <v>21</v>
      </c>
      <c r="D62" s="305" t="s">
        <v>855</v>
      </c>
      <c r="E62" s="20" t="s">
        <v>21</v>
      </c>
      <c r="F62" s="306">
        <v>10.393000000000001</v>
      </c>
      <c r="G62" s="41"/>
      <c r="H62" s="47"/>
    </row>
    <row r="63" s="2" customFormat="1" ht="16.8" customHeight="1">
      <c r="A63" s="41"/>
      <c r="B63" s="47"/>
      <c r="C63" s="305" t="s">
        <v>110</v>
      </c>
      <c r="D63" s="305" t="s">
        <v>227</v>
      </c>
      <c r="E63" s="20" t="s">
        <v>21</v>
      </c>
      <c r="F63" s="306">
        <v>13.810000000000001</v>
      </c>
      <c r="G63" s="41"/>
      <c r="H63" s="47"/>
    </row>
    <row r="64" s="2" customFormat="1" ht="16.8" customHeight="1">
      <c r="A64" s="41"/>
      <c r="B64" s="47"/>
      <c r="C64" s="307" t="s">
        <v>1611</v>
      </c>
      <c r="D64" s="41"/>
      <c r="E64" s="41"/>
      <c r="F64" s="41"/>
      <c r="G64" s="41"/>
      <c r="H64" s="47"/>
    </row>
    <row r="65" s="2" customFormat="1">
      <c r="A65" s="41"/>
      <c r="B65" s="47"/>
      <c r="C65" s="305" t="s">
        <v>849</v>
      </c>
      <c r="D65" s="305" t="s">
        <v>1614</v>
      </c>
      <c r="E65" s="20" t="s">
        <v>108</v>
      </c>
      <c r="F65" s="306">
        <v>13.810000000000001</v>
      </c>
      <c r="G65" s="41"/>
      <c r="H65" s="47"/>
    </row>
    <row r="66" s="2" customFormat="1" ht="16.8" customHeight="1">
      <c r="A66" s="41"/>
      <c r="B66" s="47"/>
      <c r="C66" s="305" t="s">
        <v>817</v>
      </c>
      <c r="D66" s="305" t="s">
        <v>1615</v>
      </c>
      <c r="E66" s="20" t="s">
        <v>108</v>
      </c>
      <c r="F66" s="306">
        <v>13.810000000000001</v>
      </c>
      <c r="G66" s="41"/>
      <c r="H66" s="47"/>
    </row>
    <row r="67" s="2" customFormat="1" ht="16.8" customHeight="1">
      <c r="A67" s="41"/>
      <c r="B67" s="47"/>
      <c r="C67" s="301" t="s">
        <v>114</v>
      </c>
      <c r="D67" s="302" t="s">
        <v>115</v>
      </c>
      <c r="E67" s="303" t="s">
        <v>108</v>
      </c>
      <c r="F67" s="304">
        <v>37.591999999999999</v>
      </c>
      <c r="G67" s="41"/>
      <c r="H67" s="47"/>
    </row>
    <row r="68" s="2" customFormat="1" ht="16.8" customHeight="1">
      <c r="A68" s="41"/>
      <c r="B68" s="47"/>
      <c r="C68" s="305" t="s">
        <v>21</v>
      </c>
      <c r="D68" s="305" t="s">
        <v>485</v>
      </c>
      <c r="E68" s="20" t="s">
        <v>21</v>
      </c>
      <c r="F68" s="306">
        <v>0</v>
      </c>
      <c r="G68" s="41"/>
      <c r="H68" s="47"/>
    </row>
    <row r="69" s="2" customFormat="1" ht="16.8" customHeight="1">
      <c r="A69" s="41"/>
      <c r="B69" s="47"/>
      <c r="C69" s="305" t="s">
        <v>21</v>
      </c>
      <c r="D69" s="305" t="s">
        <v>790</v>
      </c>
      <c r="E69" s="20" t="s">
        <v>21</v>
      </c>
      <c r="F69" s="306">
        <v>37.591999999999999</v>
      </c>
      <c r="G69" s="41"/>
      <c r="H69" s="47"/>
    </row>
    <row r="70" s="2" customFormat="1" ht="16.8" customHeight="1">
      <c r="A70" s="41"/>
      <c r="B70" s="47"/>
      <c r="C70" s="305" t="s">
        <v>114</v>
      </c>
      <c r="D70" s="305" t="s">
        <v>226</v>
      </c>
      <c r="E70" s="20" t="s">
        <v>21</v>
      </c>
      <c r="F70" s="306">
        <v>37.591999999999999</v>
      </c>
      <c r="G70" s="41"/>
      <c r="H70" s="47"/>
    </row>
    <row r="71" s="2" customFormat="1" ht="16.8" customHeight="1">
      <c r="A71" s="41"/>
      <c r="B71" s="47"/>
      <c r="C71" s="307" t="s">
        <v>1611</v>
      </c>
      <c r="D71" s="41"/>
      <c r="E71" s="41"/>
      <c r="F71" s="41"/>
      <c r="G71" s="41"/>
      <c r="H71" s="47"/>
    </row>
    <row r="72" s="2" customFormat="1">
      <c r="A72" s="41"/>
      <c r="B72" s="47"/>
      <c r="C72" s="305" t="s">
        <v>786</v>
      </c>
      <c r="D72" s="305" t="s">
        <v>1616</v>
      </c>
      <c r="E72" s="20" t="s">
        <v>108</v>
      </c>
      <c r="F72" s="306">
        <v>75.183999999999998</v>
      </c>
      <c r="G72" s="41"/>
      <c r="H72" s="47"/>
    </row>
    <row r="73" s="2" customFormat="1" ht="16.8" customHeight="1">
      <c r="A73" s="41"/>
      <c r="B73" s="47"/>
      <c r="C73" s="305" t="s">
        <v>753</v>
      </c>
      <c r="D73" s="305" t="s">
        <v>1617</v>
      </c>
      <c r="E73" s="20" t="s">
        <v>108</v>
      </c>
      <c r="F73" s="306">
        <v>37.591999999999999</v>
      </c>
      <c r="G73" s="41"/>
      <c r="H73" s="47"/>
    </row>
    <row r="74" s="2" customFormat="1" ht="16.8" customHeight="1">
      <c r="A74" s="41"/>
      <c r="B74" s="47"/>
      <c r="C74" s="305" t="s">
        <v>780</v>
      </c>
      <c r="D74" s="305" t="s">
        <v>1618</v>
      </c>
      <c r="E74" s="20" t="s">
        <v>108</v>
      </c>
      <c r="F74" s="306">
        <v>37.591999999999999</v>
      </c>
      <c r="G74" s="41"/>
      <c r="H74" s="47"/>
    </row>
    <row r="75" s="2" customFormat="1" ht="16.8" customHeight="1">
      <c r="A75" s="41"/>
      <c r="B75" s="47"/>
      <c r="C75" s="305" t="s">
        <v>808</v>
      </c>
      <c r="D75" s="305" t="s">
        <v>1619</v>
      </c>
      <c r="E75" s="20" t="s">
        <v>108</v>
      </c>
      <c r="F75" s="306">
        <v>37.591999999999999</v>
      </c>
      <c r="G75" s="41"/>
      <c r="H75" s="47"/>
    </row>
    <row r="76" s="2" customFormat="1" ht="16.8" customHeight="1">
      <c r="A76" s="41"/>
      <c r="B76" s="47"/>
      <c r="C76" s="305" t="s">
        <v>813</v>
      </c>
      <c r="D76" s="305" t="s">
        <v>1619</v>
      </c>
      <c r="E76" s="20" t="s">
        <v>108</v>
      </c>
      <c r="F76" s="306">
        <v>37.591999999999999</v>
      </c>
      <c r="G76" s="41"/>
      <c r="H76" s="47"/>
    </row>
    <row r="77" s="2" customFormat="1">
      <c r="A77" s="41"/>
      <c r="B77" s="47"/>
      <c r="C77" s="305" t="s">
        <v>905</v>
      </c>
      <c r="D77" s="305" t="s">
        <v>1620</v>
      </c>
      <c r="E77" s="20" t="s">
        <v>108</v>
      </c>
      <c r="F77" s="306">
        <v>37.591999999999999</v>
      </c>
      <c r="G77" s="41"/>
      <c r="H77" s="47"/>
    </row>
    <row r="78" s="2" customFormat="1">
      <c r="A78" s="41"/>
      <c r="B78" s="47"/>
      <c r="C78" s="305" t="s">
        <v>606</v>
      </c>
      <c r="D78" s="305" t="s">
        <v>1621</v>
      </c>
      <c r="E78" s="20" t="s">
        <v>146</v>
      </c>
      <c r="F78" s="306">
        <v>3.7589999999999999</v>
      </c>
      <c r="G78" s="41"/>
      <c r="H78" s="47"/>
    </row>
    <row r="79" s="2" customFormat="1">
      <c r="A79" s="41"/>
      <c r="B79" s="47"/>
      <c r="C79" s="305" t="s">
        <v>612</v>
      </c>
      <c r="D79" s="305" t="s">
        <v>1622</v>
      </c>
      <c r="E79" s="20" t="s">
        <v>146</v>
      </c>
      <c r="F79" s="306">
        <v>6.0149999999999997</v>
      </c>
      <c r="G79" s="41"/>
      <c r="H79" s="47"/>
    </row>
    <row r="80" s="2" customFormat="1">
      <c r="A80" s="41"/>
      <c r="B80" s="47"/>
      <c r="C80" s="305" t="s">
        <v>623</v>
      </c>
      <c r="D80" s="305" t="s">
        <v>1623</v>
      </c>
      <c r="E80" s="20" t="s">
        <v>146</v>
      </c>
      <c r="F80" s="306">
        <v>6.0149999999999997</v>
      </c>
      <c r="G80" s="41"/>
      <c r="H80" s="47"/>
    </row>
    <row r="81" s="2" customFormat="1" ht="16.8" customHeight="1">
      <c r="A81" s="41"/>
      <c r="B81" s="47"/>
      <c r="C81" s="301" t="s">
        <v>1028</v>
      </c>
      <c r="D81" s="302" t="s">
        <v>1029</v>
      </c>
      <c r="E81" s="303" t="s">
        <v>108</v>
      </c>
      <c r="F81" s="304">
        <v>0</v>
      </c>
      <c r="G81" s="41"/>
      <c r="H81" s="47"/>
    </row>
    <row r="82" s="2" customFormat="1" ht="16.8" customHeight="1">
      <c r="A82" s="41"/>
      <c r="B82" s="47"/>
      <c r="C82" s="301" t="s">
        <v>1608</v>
      </c>
      <c r="D82" s="302" t="s">
        <v>1609</v>
      </c>
      <c r="E82" s="303" t="s">
        <v>108</v>
      </c>
      <c r="F82" s="304">
        <v>0</v>
      </c>
      <c r="G82" s="41"/>
      <c r="H82" s="47"/>
    </row>
    <row r="83" s="2" customFormat="1" ht="16.8" customHeight="1">
      <c r="A83" s="41"/>
      <c r="B83" s="47"/>
      <c r="C83" s="301" t="s">
        <v>117</v>
      </c>
      <c r="D83" s="302" t="s">
        <v>118</v>
      </c>
      <c r="E83" s="303" t="s">
        <v>119</v>
      </c>
      <c r="F83" s="304">
        <v>3</v>
      </c>
      <c r="G83" s="41"/>
      <c r="H83" s="47"/>
    </row>
    <row r="84" s="2" customFormat="1" ht="16.8" customHeight="1">
      <c r="A84" s="41"/>
      <c r="B84" s="47"/>
      <c r="C84" s="305" t="s">
        <v>21</v>
      </c>
      <c r="D84" s="305" t="s">
        <v>504</v>
      </c>
      <c r="E84" s="20" t="s">
        <v>21</v>
      </c>
      <c r="F84" s="306">
        <v>0</v>
      </c>
      <c r="G84" s="41"/>
      <c r="H84" s="47"/>
    </row>
    <row r="85" s="2" customFormat="1" ht="16.8" customHeight="1">
      <c r="A85" s="41"/>
      <c r="B85" s="47"/>
      <c r="C85" s="305" t="s">
        <v>21</v>
      </c>
      <c r="D85" s="305" t="s">
        <v>505</v>
      </c>
      <c r="E85" s="20" t="s">
        <v>21</v>
      </c>
      <c r="F85" s="306">
        <v>3</v>
      </c>
      <c r="G85" s="41"/>
      <c r="H85" s="47"/>
    </row>
    <row r="86" s="2" customFormat="1" ht="16.8" customHeight="1">
      <c r="A86" s="41"/>
      <c r="B86" s="47"/>
      <c r="C86" s="305" t="s">
        <v>117</v>
      </c>
      <c r="D86" s="305" t="s">
        <v>226</v>
      </c>
      <c r="E86" s="20" t="s">
        <v>21</v>
      </c>
      <c r="F86" s="306">
        <v>3</v>
      </c>
      <c r="G86" s="41"/>
      <c r="H86" s="47"/>
    </row>
    <row r="87" s="2" customFormat="1" ht="16.8" customHeight="1">
      <c r="A87" s="41"/>
      <c r="B87" s="47"/>
      <c r="C87" s="307" t="s">
        <v>1611</v>
      </c>
      <c r="D87" s="41"/>
      <c r="E87" s="41"/>
      <c r="F87" s="41"/>
      <c r="G87" s="41"/>
      <c r="H87" s="47"/>
    </row>
    <row r="88" s="2" customFormat="1" ht="16.8" customHeight="1">
      <c r="A88" s="41"/>
      <c r="B88" s="47"/>
      <c r="C88" s="305" t="s">
        <v>501</v>
      </c>
      <c r="D88" s="305" t="s">
        <v>1624</v>
      </c>
      <c r="E88" s="20" t="s">
        <v>119</v>
      </c>
      <c r="F88" s="306">
        <v>3</v>
      </c>
      <c r="G88" s="41"/>
      <c r="H88" s="47"/>
    </row>
    <row r="89" s="2" customFormat="1">
      <c r="A89" s="41"/>
      <c r="B89" s="47"/>
      <c r="C89" s="305" t="s">
        <v>263</v>
      </c>
      <c r="D89" s="305" t="s">
        <v>1625</v>
      </c>
      <c r="E89" s="20" t="s">
        <v>146</v>
      </c>
      <c r="F89" s="306">
        <v>0.56299999999999994</v>
      </c>
      <c r="G89" s="41"/>
      <c r="H89" s="47"/>
    </row>
    <row r="90" s="2" customFormat="1" ht="16.8" customHeight="1">
      <c r="A90" s="41"/>
      <c r="B90" s="47"/>
      <c r="C90" s="305" t="s">
        <v>284</v>
      </c>
      <c r="D90" s="305" t="s">
        <v>1626</v>
      </c>
      <c r="E90" s="20" t="s">
        <v>146</v>
      </c>
      <c r="F90" s="306">
        <v>0.63</v>
      </c>
      <c r="G90" s="41"/>
      <c r="H90" s="47"/>
    </row>
    <row r="91" s="2" customFormat="1" ht="16.8" customHeight="1">
      <c r="A91" s="41"/>
      <c r="B91" s="47"/>
      <c r="C91" s="305" t="s">
        <v>330</v>
      </c>
      <c r="D91" s="305" t="s">
        <v>331</v>
      </c>
      <c r="E91" s="20" t="s">
        <v>146</v>
      </c>
      <c r="F91" s="306">
        <v>0.17999999999999999</v>
      </c>
      <c r="G91" s="41"/>
      <c r="H91" s="47"/>
    </row>
    <row r="92" s="2" customFormat="1" ht="16.8" customHeight="1">
      <c r="A92" s="41"/>
      <c r="B92" s="47"/>
      <c r="C92" s="305" t="s">
        <v>290</v>
      </c>
      <c r="D92" s="305" t="s">
        <v>291</v>
      </c>
      <c r="E92" s="20" t="s">
        <v>258</v>
      </c>
      <c r="F92" s="306">
        <v>2.0800000000000001</v>
      </c>
      <c r="G92" s="41"/>
      <c r="H92" s="47"/>
    </row>
    <row r="93" s="2" customFormat="1" ht="16.8" customHeight="1">
      <c r="A93" s="41"/>
      <c r="B93" s="47"/>
      <c r="C93" s="301" t="s">
        <v>121</v>
      </c>
      <c r="D93" s="302" t="s">
        <v>122</v>
      </c>
      <c r="E93" s="303" t="s">
        <v>108</v>
      </c>
      <c r="F93" s="304">
        <v>2.8700000000000001</v>
      </c>
      <c r="G93" s="41"/>
      <c r="H93" s="47"/>
    </row>
    <row r="94" s="2" customFormat="1" ht="16.8" customHeight="1">
      <c r="A94" s="41"/>
      <c r="B94" s="47"/>
      <c r="C94" s="305" t="s">
        <v>21</v>
      </c>
      <c r="D94" s="305" t="s">
        <v>672</v>
      </c>
      <c r="E94" s="20" t="s">
        <v>21</v>
      </c>
      <c r="F94" s="306">
        <v>0</v>
      </c>
      <c r="G94" s="41"/>
      <c r="H94" s="47"/>
    </row>
    <row r="95" s="2" customFormat="1" ht="16.8" customHeight="1">
      <c r="A95" s="41"/>
      <c r="B95" s="47"/>
      <c r="C95" s="305" t="s">
        <v>21</v>
      </c>
      <c r="D95" s="305" t="s">
        <v>673</v>
      </c>
      <c r="E95" s="20" t="s">
        <v>21</v>
      </c>
      <c r="F95" s="306">
        <v>2.8700000000000001</v>
      </c>
      <c r="G95" s="41"/>
      <c r="H95" s="47"/>
    </row>
    <row r="96" s="2" customFormat="1" ht="16.8" customHeight="1">
      <c r="A96" s="41"/>
      <c r="B96" s="47"/>
      <c r="C96" s="305" t="s">
        <v>121</v>
      </c>
      <c r="D96" s="305" t="s">
        <v>226</v>
      </c>
      <c r="E96" s="20" t="s">
        <v>21</v>
      </c>
      <c r="F96" s="306">
        <v>2.8700000000000001</v>
      </c>
      <c r="G96" s="41"/>
      <c r="H96" s="47"/>
    </row>
    <row r="97" s="2" customFormat="1" ht="16.8" customHeight="1">
      <c r="A97" s="41"/>
      <c r="B97" s="47"/>
      <c r="C97" s="307" t="s">
        <v>1611</v>
      </c>
      <c r="D97" s="41"/>
      <c r="E97" s="41"/>
      <c r="F97" s="41"/>
      <c r="G97" s="41"/>
      <c r="H97" s="47"/>
    </row>
    <row r="98" s="2" customFormat="1" ht="16.8" customHeight="1">
      <c r="A98" s="41"/>
      <c r="B98" s="47"/>
      <c r="C98" s="305" t="s">
        <v>668</v>
      </c>
      <c r="D98" s="305" t="s">
        <v>1627</v>
      </c>
      <c r="E98" s="20" t="s">
        <v>108</v>
      </c>
      <c r="F98" s="306">
        <v>4.4589999999999996</v>
      </c>
      <c r="G98" s="41"/>
      <c r="H98" s="47"/>
    </row>
    <row r="99" s="2" customFormat="1" ht="16.8" customHeight="1">
      <c r="A99" s="41"/>
      <c r="B99" s="47"/>
      <c r="C99" s="305" t="s">
        <v>347</v>
      </c>
      <c r="D99" s="305" t="s">
        <v>1628</v>
      </c>
      <c r="E99" s="20" t="s">
        <v>108</v>
      </c>
      <c r="F99" s="306">
        <v>7.2309999999999999</v>
      </c>
      <c r="G99" s="41"/>
      <c r="H99" s="47"/>
    </row>
    <row r="100" s="2" customFormat="1" ht="16.8" customHeight="1">
      <c r="A100" s="41"/>
      <c r="B100" s="47"/>
      <c r="C100" s="305" t="s">
        <v>445</v>
      </c>
      <c r="D100" s="305" t="s">
        <v>1629</v>
      </c>
      <c r="E100" s="20" t="s">
        <v>108</v>
      </c>
      <c r="F100" s="306">
        <v>7.2309999999999999</v>
      </c>
      <c r="G100" s="41"/>
      <c r="H100" s="47"/>
    </row>
    <row r="101" s="2" customFormat="1" ht="16.8" customHeight="1">
      <c r="A101" s="41"/>
      <c r="B101" s="47"/>
      <c r="C101" s="301" t="s">
        <v>124</v>
      </c>
      <c r="D101" s="302" t="s">
        <v>125</v>
      </c>
      <c r="E101" s="303" t="s">
        <v>108</v>
      </c>
      <c r="F101" s="304">
        <v>157.505</v>
      </c>
      <c r="G101" s="41"/>
      <c r="H101" s="47"/>
    </row>
    <row r="102" s="2" customFormat="1" ht="16.8" customHeight="1">
      <c r="A102" s="41"/>
      <c r="B102" s="47"/>
      <c r="C102" s="305" t="s">
        <v>21</v>
      </c>
      <c r="D102" s="305" t="s">
        <v>537</v>
      </c>
      <c r="E102" s="20" t="s">
        <v>21</v>
      </c>
      <c r="F102" s="306">
        <v>157.505</v>
      </c>
      <c r="G102" s="41"/>
      <c r="H102" s="47"/>
    </row>
    <row r="103" s="2" customFormat="1" ht="16.8" customHeight="1">
      <c r="A103" s="41"/>
      <c r="B103" s="47"/>
      <c r="C103" s="305" t="s">
        <v>124</v>
      </c>
      <c r="D103" s="305" t="s">
        <v>226</v>
      </c>
      <c r="E103" s="20" t="s">
        <v>21</v>
      </c>
      <c r="F103" s="306">
        <v>157.505</v>
      </c>
      <c r="G103" s="41"/>
      <c r="H103" s="47"/>
    </row>
    <row r="104" s="2" customFormat="1" ht="16.8" customHeight="1">
      <c r="A104" s="41"/>
      <c r="B104" s="47"/>
      <c r="C104" s="307" t="s">
        <v>1611</v>
      </c>
      <c r="D104" s="41"/>
      <c r="E104" s="41"/>
      <c r="F104" s="41"/>
      <c r="G104" s="41"/>
      <c r="H104" s="47"/>
    </row>
    <row r="105" s="2" customFormat="1">
      <c r="A105" s="41"/>
      <c r="B105" s="47"/>
      <c r="C105" s="305" t="s">
        <v>533</v>
      </c>
      <c r="D105" s="305" t="s">
        <v>1630</v>
      </c>
      <c r="E105" s="20" t="s">
        <v>108</v>
      </c>
      <c r="F105" s="306">
        <v>157.505</v>
      </c>
      <c r="G105" s="41"/>
      <c r="H105" s="47"/>
    </row>
    <row r="106" s="2" customFormat="1">
      <c r="A106" s="41"/>
      <c r="B106" s="47"/>
      <c r="C106" s="305" t="s">
        <v>539</v>
      </c>
      <c r="D106" s="305" t="s">
        <v>1631</v>
      </c>
      <c r="E106" s="20" t="s">
        <v>108</v>
      </c>
      <c r="F106" s="306">
        <v>9450.2999999999993</v>
      </c>
      <c r="G106" s="41"/>
      <c r="H106" s="47"/>
    </row>
    <row r="107" s="2" customFormat="1">
      <c r="A107" s="41"/>
      <c r="B107" s="47"/>
      <c r="C107" s="305" t="s">
        <v>545</v>
      </c>
      <c r="D107" s="305" t="s">
        <v>1632</v>
      </c>
      <c r="E107" s="20" t="s">
        <v>108</v>
      </c>
      <c r="F107" s="306">
        <v>157.505</v>
      </c>
      <c r="G107" s="41"/>
      <c r="H107" s="47"/>
    </row>
    <row r="108" s="2" customFormat="1" ht="16.8" customHeight="1">
      <c r="A108" s="41"/>
      <c r="B108" s="47"/>
      <c r="C108" s="305" t="s">
        <v>550</v>
      </c>
      <c r="D108" s="305" t="s">
        <v>1633</v>
      </c>
      <c r="E108" s="20" t="s">
        <v>108</v>
      </c>
      <c r="F108" s="306">
        <v>157.505</v>
      </c>
      <c r="G108" s="41"/>
      <c r="H108" s="47"/>
    </row>
    <row r="109" s="2" customFormat="1" ht="16.8" customHeight="1">
      <c r="A109" s="41"/>
      <c r="B109" s="47"/>
      <c r="C109" s="305" t="s">
        <v>555</v>
      </c>
      <c r="D109" s="305" t="s">
        <v>1634</v>
      </c>
      <c r="E109" s="20" t="s">
        <v>108</v>
      </c>
      <c r="F109" s="306">
        <v>9450.2999999999993</v>
      </c>
      <c r="G109" s="41"/>
      <c r="H109" s="47"/>
    </row>
    <row r="110" s="2" customFormat="1" ht="16.8" customHeight="1">
      <c r="A110" s="41"/>
      <c r="B110" s="47"/>
      <c r="C110" s="305" t="s">
        <v>560</v>
      </c>
      <c r="D110" s="305" t="s">
        <v>1635</v>
      </c>
      <c r="E110" s="20" t="s">
        <v>108</v>
      </c>
      <c r="F110" s="306">
        <v>157.505</v>
      </c>
      <c r="G110" s="41"/>
      <c r="H110" s="47"/>
    </row>
    <row r="111" s="2" customFormat="1" ht="16.8" customHeight="1">
      <c r="A111" s="41"/>
      <c r="B111" s="47"/>
      <c r="C111" s="301" t="s">
        <v>1015</v>
      </c>
      <c r="D111" s="302" t="s">
        <v>1016</v>
      </c>
      <c r="E111" s="303" t="s">
        <v>108</v>
      </c>
      <c r="F111" s="304">
        <v>0</v>
      </c>
      <c r="G111" s="41"/>
      <c r="H111" s="47"/>
    </row>
    <row r="112" s="2" customFormat="1" ht="16.8" customHeight="1">
      <c r="A112" s="41"/>
      <c r="B112" s="47"/>
      <c r="C112" s="301" t="s">
        <v>1333</v>
      </c>
      <c r="D112" s="302" t="s">
        <v>1334</v>
      </c>
      <c r="E112" s="303" t="s">
        <v>108</v>
      </c>
      <c r="F112" s="304">
        <v>0</v>
      </c>
      <c r="G112" s="41"/>
      <c r="H112" s="47"/>
    </row>
    <row r="113" s="2" customFormat="1" ht="16.8" customHeight="1">
      <c r="A113" s="41"/>
      <c r="B113" s="47"/>
      <c r="C113" s="301" t="s">
        <v>128</v>
      </c>
      <c r="D113" s="302" t="s">
        <v>129</v>
      </c>
      <c r="E113" s="303" t="s">
        <v>108</v>
      </c>
      <c r="F113" s="304">
        <v>1.589</v>
      </c>
      <c r="G113" s="41"/>
      <c r="H113" s="47"/>
    </row>
    <row r="114" s="2" customFormat="1" ht="16.8" customHeight="1">
      <c r="A114" s="41"/>
      <c r="B114" s="47"/>
      <c r="C114" s="305" t="s">
        <v>21</v>
      </c>
      <c r="D114" s="305" t="s">
        <v>674</v>
      </c>
      <c r="E114" s="20" t="s">
        <v>21</v>
      </c>
      <c r="F114" s="306">
        <v>0</v>
      </c>
      <c r="G114" s="41"/>
      <c r="H114" s="47"/>
    </row>
    <row r="115" s="2" customFormat="1" ht="16.8" customHeight="1">
      <c r="A115" s="41"/>
      <c r="B115" s="47"/>
      <c r="C115" s="305" t="s">
        <v>21</v>
      </c>
      <c r="D115" s="305" t="s">
        <v>675</v>
      </c>
      <c r="E115" s="20" t="s">
        <v>21</v>
      </c>
      <c r="F115" s="306">
        <v>1.589</v>
      </c>
      <c r="G115" s="41"/>
      <c r="H115" s="47"/>
    </row>
    <row r="116" s="2" customFormat="1" ht="16.8" customHeight="1">
      <c r="A116" s="41"/>
      <c r="B116" s="47"/>
      <c r="C116" s="305" t="s">
        <v>128</v>
      </c>
      <c r="D116" s="305" t="s">
        <v>226</v>
      </c>
      <c r="E116" s="20" t="s">
        <v>21</v>
      </c>
      <c r="F116" s="306">
        <v>1.589</v>
      </c>
      <c r="G116" s="41"/>
      <c r="H116" s="47"/>
    </row>
    <row r="117" s="2" customFormat="1" ht="16.8" customHeight="1">
      <c r="A117" s="41"/>
      <c r="B117" s="47"/>
      <c r="C117" s="307" t="s">
        <v>1611</v>
      </c>
      <c r="D117" s="41"/>
      <c r="E117" s="41"/>
      <c r="F117" s="41"/>
      <c r="G117" s="41"/>
      <c r="H117" s="47"/>
    </row>
    <row r="118" s="2" customFormat="1" ht="16.8" customHeight="1">
      <c r="A118" s="41"/>
      <c r="B118" s="47"/>
      <c r="C118" s="305" t="s">
        <v>668</v>
      </c>
      <c r="D118" s="305" t="s">
        <v>1627</v>
      </c>
      <c r="E118" s="20" t="s">
        <v>108</v>
      </c>
      <c r="F118" s="306">
        <v>4.4589999999999996</v>
      </c>
      <c r="G118" s="41"/>
      <c r="H118" s="47"/>
    </row>
    <row r="119" s="2" customFormat="1" ht="16.8" customHeight="1">
      <c r="A119" s="41"/>
      <c r="B119" s="47"/>
      <c r="C119" s="305" t="s">
        <v>400</v>
      </c>
      <c r="D119" s="305" t="s">
        <v>1636</v>
      </c>
      <c r="E119" s="20" t="s">
        <v>108</v>
      </c>
      <c r="F119" s="306">
        <v>1.589</v>
      </c>
      <c r="G119" s="41"/>
      <c r="H119" s="47"/>
    </row>
    <row r="120" s="2" customFormat="1" ht="16.8" customHeight="1">
      <c r="A120" s="41"/>
      <c r="B120" s="47"/>
      <c r="C120" s="301" t="s">
        <v>132</v>
      </c>
      <c r="D120" s="302" t="s">
        <v>133</v>
      </c>
      <c r="E120" s="303" t="s">
        <v>108</v>
      </c>
      <c r="F120" s="304">
        <v>11.118</v>
      </c>
      <c r="G120" s="41"/>
      <c r="H120" s="47"/>
    </row>
    <row r="121" s="2" customFormat="1" ht="16.8" customHeight="1">
      <c r="A121" s="41"/>
      <c r="B121" s="47"/>
      <c r="C121" s="305" t="s">
        <v>21</v>
      </c>
      <c r="D121" s="305" t="s">
        <v>569</v>
      </c>
      <c r="E121" s="20" t="s">
        <v>21</v>
      </c>
      <c r="F121" s="306">
        <v>11.118</v>
      </c>
      <c r="G121" s="41"/>
      <c r="H121" s="47"/>
    </row>
    <row r="122" s="2" customFormat="1" ht="16.8" customHeight="1">
      <c r="A122" s="41"/>
      <c r="B122" s="47"/>
      <c r="C122" s="305" t="s">
        <v>132</v>
      </c>
      <c r="D122" s="305" t="s">
        <v>226</v>
      </c>
      <c r="E122" s="20" t="s">
        <v>21</v>
      </c>
      <c r="F122" s="306">
        <v>11.118</v>
      </c>
      <c r="G122" s="41"/>
      <c r="H122" s="47"/>
    </row>
    <row r="123" s="2" customFormat="1" ht="16.8" customHeight="1">
      <c r="A123" s="41"/>
      <c r="B123" s="47"/>
      <c r="C123" s="307" t="s">
        <v>1611</v>
      </c>
      <c r="D123" s="41"/>
      <c r="E123" s="41"/>
      <c r="F123" s="41"/>
      <c r="G123" s="41"/>
      <c r="H123" s="47"/>
    </row>
    <row r="124" s="2" customFormat="1" ht="16.8" customHeight="1">
      <c r="A124" s="41"/>
      <c r="B124" s="47"/>
      <c r="C124" s="305" t="s">
        <v>565</v>
      </c>
      <c r="D124" s="305" t="s">
        <v>1637</v>
      </c>
      <c r="E124" s="20" t="s">
        <v>108</v>
      </c>
      <c r="F124" s="306">
        <v>11.118</v>
      </c>
      <c r="G124" s="41"/>
      <c r="H124" s="47"/>
    </row>
    <row r="125" s="2" customFormat="1">
      <c r="A125" s="41"/>
      <c r="B125" s="47"/>
      <c r="C125" s="305" t="s">
        <v>571</v>
      </c>
      <c r="D125" s="305" t="s">
        <v>1638</v>
      </c>
      <c r="E125" s="20" t="s">
        <v>108</v>
      </c>
      <c r="F125" s="306">
        <v>667.08000000000004</v>
      </c>
      <c r="G125" s="41"/>
      <c r="H125" s="47"/>
    </row>
    <row r="126" s="2" customFormat="1" ht="16.8" customHeight="1">
      <c r="A126" s="41"/>
      <c r="B126" s="47"/>
      <c r="C126" s="305" t="s">
        <v>577</v>
      </c>
      <c r="D126" s="305" t="s">
        <v>1639</v>
      </c>
      <c r="E126" s="20" t="s">
        <v>108</v>
      </c>
      <c r="F126" s="306">
        <v>11.118</v>
      </c>
      <c r="G126" s="41"/>
      <c r="H126" s="47"/>
    </row>
    <row r="127" s="2" customFormat="1" ht="16.8" customHeight="1">
      <c r="A127" s="41"/>
      <c r="B127" s="47"/>
      <c r="C127" s="301" t="s">
        <v>1019</v>
      </c>
      <c r="D127" s="302" t="s">
        <v>1020</v>
      </c>
      <c r="E127" s="303" t="s">
        <v>108</v>
      </c>
      <c r="F127" s="304">
        <v>0</v>
      </c>
      <c r="G127" s="41"/>
      <c r="H127" s="47"/>
    </row>
    <row r="128" s="2" customFormat="1" ht="16.8" customHeight="1">
      <c r="A128" s="41"/>
      <c r="B128" s="47"/>
      <c r="C128" s="301" t="s">
        <v>1337</v>
      </c>
      <c r="D128" s="302" t="s">
        <v>1338</v>
      </c>
      <c r="E128" s="303" t="s">
        <v>108</v>
      </c>
      <c r="F128" s="304">
        <v>0</v>
      </c>
      <c r="G128" s="41"/>
      <c r="H128" s="47"/>
    </row>
    <row r="129" s="2" customFormat="1" ht="16.8" customHeight="1">
      <c r="A129" s="41"/>
      <c r="B129" s="47"/>
      <c r="C129" s="301" t="s">
        <v>135</v>
      </c>
      <c r="D129" s="302" t="s">
        <v>136</v>
      </c>
      <c r="E129" s="303" t="s">
        <v>108</v>
      </c>
      <c r="F129" s="304">
        <v>4.3609999999999998</v>
      </c>
      <c r="G129" s="41"/>
      <c r="H129" s="47"/>
    </row>
    <row r="130" s="2" customFormat="1" ht="16.8" customHeight="1">
      <c r="A130" s="41"/>
      <c r="B130" s="47"/>
      <c r="C130" s="305" t="s">
        <v>21</v>
      </c>
      <c r="D130" s="305" t="s">
        <v>450</v>
      </c>
      <c r="E130" s="20" t="s">
        <v>21</v>
      </c>
      <c r="F130" s="306">
        <v>4.0730000000000004</v>
      </c>
      <c r="G130" s="41"/>
      <c r="H130" s="47"/>
    </row>
    <row r="131" s="2" customFormat="1" ht="16.8" customHeight="1">
      <c r="A131" s="41"/>
      <c r="B131" s="47"/>
      <c r="C131" s="305" t="s">
        <v>21</v>
      </c>
      <c r="D131" s="305" t="s">
        <v>451</v>
      </c>
      <c r="E131" s="20" t="s">
        <v>21</v>
      </c>
      <c r="F131" s="306">
        <v>0.28799999999999998</v>
      </c>
      <c r="G131" s="41"/>
      <c r="H131" s="47"/>
    </row>
    <row r="132" s="2" customFormat="1" ht="16.8" customHeight="1">
      <c r="A132" s="41"/>
      <c r="B132" s="47"/>
      <c r="C132" s="305" t="s">
        <v>135</v>
      </c>
      <c r="D132" s="305" t="s">
        <v>226</v>
      </c>
      <c r="E132" s="20" t="s">
        <v>21</v>
      </c>
      <c r="F132" s="306">
        <v>4.3609999999999998</v>
      </c>
      <c r="G132" s="41"/>
      <c r="H132" s="47"/>
    </row>
    <row r="133" s="2" customFormat="1" ht="16.8" customHeight="1">
      <c r="A133" s="41"/>
      <c r="B133" s="47"/>
      <c r="C133" s="307" t="s">
        <v>1611</v>
      </c>
      <c r="D133" s="41"/>
      <c r="E133" s="41"/>
      <c r="F133" s="41"/>
      <c r="G133" s="41"/>
      <c r="H133" s="47"/>
    </row>
    <row r="134" s="2" customFormat="1" ht="16.8" customHeight="1">
      <c r="A134" s="41"/>
      <c r="B134" s="47"/>
      <c r="C134" s="305" t="s">
        <v>445</v>
      </c>
      <c r="D134" s="305" t="s">
        <v>1629</v>
      </c>
      <c r="E134" s="20" t="s">
        <v>108</v>
      </c>
      <c r="F134" s="306">
        <v>7.2309999999999999</v>
      </c>
      <c r="G134" s="41"/>
      <c r="H134" s="47"/>
    </row>
    <row r="135" s="2" customFormat="1" ht="16.8" customHeight="1">
      <c r="A135" s="41"/>
      <c r="B135" s="47"/>
      <c r="C135" s="305" t="s">
        <v>347</v>
      </c>
      <c r="D135" s="305" t="s">
        <v>1628</v>
      </c>
      <c r="E135" s="20" t="s">
        <v>108</v>
      </c>
      <c r="F135" s="306">
        <v>7.2309999999999999</v>
      </c>
      <c r="G135" s="41"/>
      <c r="H135" s="47"/>
    </row>
    <row r="136" s="2" customFormat="1" ht="16.8" customHeight="1">
      <c r="A136" s="41"/>
      <c r="B136" s="47"/>
      <c r="C136" s="301" t="s">
        <v>138</v>
      </c>
      <c r="D136" s="302" t="s">
        <v>139</v>
      </c>
      <c r="E136" s="303" t="s">
        <v>108</v>
      </c>
      <c r="F136" s="304">
        <v>7.8559999999999999</v>
      </c>
      <c r="G136" s="41"/>
      <c r="H136" s="47"/>
    </row>
    <row r="137" s="2" customFormat="1" ht="16.8" customHeight="1">
      <c r="A137" s="41"/>
      <c r="B137" s="47"/>
      <c r="C137" s="305" t="s">
        <v>21</v>
      </c>
      <c r="D137" s="305" t="s">
        <v>442</v>
      </c>
      <c r="E137" s="20" t="s">
        <v>21</v>
      </c>
      <c r="F137" s="306">
        <v>8.0399999999999991</v>
      </c>
      <c r="G137" s="41"/>
      <c r="H137" s="47"/>
    </row>
    <row r="138" s="2" customFormat="1" ht="16.8" customHeight="1">
      <c r="A138" s="41"/>
      <c r="B138" s="47"/>
      <c r="C138" s="305" t="s">
        <v>21</v>
      </c>
      <c r="D138" s="305" t="s">
        <v>443</v>
      </c>
      <c r="E138" s="20" t="s">
        <v>21</v>
      </c>
      <c r="F138" s="306">
        <v>-0.184</v>
      </c>
      <c r="G138" s="41"/>
      <c r="H138" s="47"/>
    </row>
    <row r="139" s="2" customFormat="1" ht="16.8" customHeight="1">
      <c r="A139" s="41"/>
      <c r="B139" s="47"/>
      <c r="C139" s="305" t="s">
        <v>138</v>
      </c>
      <c r="D139" s="305" t="s">
        <v>226</v>
      </c>
      <c r="E139" s="20" t="s">
        <v>21</v>
      </c>
      <c r="F139" s="306">
        <v>7.8559999999999999</v>
      </c>
      <c r="G139" s="41"/>
      <c r="H139" s="47"/>
    </row>
    <row r="140" s="2" customFormat="1" ht="16.8" customHeight="1">
      <c r="A140" s="41"/>
      <c r="B140" s="47"/>
      <c r="C140" s="307" t="s">
        <v>1611</v>
      </c>
      <c r="D140" s="41"/>
      <c r="E140" s="41"/>
      <c r="F140" s="41"/>
      <c r="G140" s="41"/>
      <c r="H140" s="47"/>
    </row>
    <row r="141" s="2" customFormat="1" ht="16.8" customHeight="1">
      <c r="A141" s="41"/>
      <c r="B141" s="47"/>
      <c r="C141" s="305" t="s">
        <v>438</v>
      </c>
      <c r="D141" s="305" t="s">
        <v>1640</v>
      </c>
      <c r="E141" s="20" t="s">
        <v>108</v>
      </c>
      <c r="F141" s="306">
        <v>7.8559999999999999</v>
      </c>
      <c r="G141" s="41"/>
      <c r="H141" s="47"/>
    </row>
    <row r="142" s="2" customFormat="1" ht="16.8" customHeight="1">
      <c r="A142" s="41"/>
      <c r="B142" s="47"/>
      <c r="C142" s="305" t="s">
        <v>459</v>
      </c>
      <c r="D142" s="305" t="s">
        <v>1641</v>
      </c>
      <c r="E142" s="20" t="s">
        <v>108</v>
      </c>
      <c r="F142" s="306">
        <v>7.8559999999999999</v>
      </c>
      <c r="G142" s="41"/>
      <c r="H142" s="47"/>
    </row>
    <row r="143" s="2" customFormat="1">
      <c r="A143" s="41"/>
      <c r="B143" s="47"/>
      <c r="C143" s="305" t="s">
        <v>662</v>
      </c>
      <c r="D143" s="305" t="s">
        <v>1642</v>
      </c>
      <c r="E143" s="20" t="s">
        <v>108</v>
      </c>
      <c r="F143" s="306">
        <v>7.8559999999999999</v>
      </c>
      <c r="G143" s="41"/>
      <c r="H143" s="47"/>
    </row>
    <row r="144" s="2" customFormat="1" ht="16.8" customHeight="1">
      <c r="A144" s="41"/>
      <c r="B144" s="47"/>
      <c r="C144" s="301" t="s">
        <v>141</v>
      </c>
      <c r="D144" s="302" t="s">
        <v>142</v>
      </c>
      <c r="E144" s="303" t="s">
        <v>108</v>
      </c>
      <c r="F144" s="304">
        <v>4.6299999999999999</v>
      </c>
      <c r="G144" s="41"/>
      <c r="H144" s="47"/>
    </row>
    <row r="145" s="2" customFormat="1" ht="16.8" customHeight="1">
      <c r="A145" s="41"/>
      <c r="B145" s="47"/>
      <c r="C145" s="305" t="s">
        <v>21</v>
      </c>
      <c r="D145" s="305" t="s">
        <v>300</v>
      </c>
      <c r="E145" s="20" t="s">
        <v>21</v>
      </c>
      <c r="F145" s="306">
        <v>0.63</v>
      </c>
      <c r="G145" s="41"/>
      <c r="H145" s="47"/>
    </row>
    <row r="146" s="2" customFormat="1" ht="16.8" customHeight="1">
      <c r="A146" s="41"/>
      <c r="B146" s="47"/>
      <c r="C146" s="305" t="s">
        <v>21</v>
      </c>
      <c r="D146" s="305" t="s">
        <v>301</v>
      </c>
      <c r="E146" s="20" t="s">
        <v>21</v>
      </c>
      <c r="F146" s="306">
        <v>4</v>
      </c>
      <c r="G146" s="41"/>
      <c r="H146" s="47"/>
    </row>
    <row r="147" s="2" customFormat="1" ht="16.8" customHeight="1">
      <c r="A147" s="41"/>
      <c r="B147" s="47"/>
      <c r="C147" s="305" t="s">
        <v>141</v>
      </c>
      <c r="D147" s="305" t="s">
        <v>226</v>
      </c>
      <c r="E147" s="20" t="s">
        <v>21</v>
      </c>
      <c r="F147" s="306">
        <v>4.6299999999999999</v>
      </c>
      <c r="G147" s="41"/>
      <c r="H147" s="47"/>
    </row>
    <row r="148" s="2" customFormat="1" ht="16.8" customHeight="1">
      <c r="A148" s="41"/>
      <c r="B148" s="47"/>
      <c r="C148" s="307" t="s">
        <v>1611</v>
      </c>
      <c r="D148" s="41"/>
      <c r="E148" s="41"/>
      <c r="F148" s="41"/>
      <c r="G148" s="41"/>
      <c r="H148" s="47"/>
    </row>
    <row r="149" s="2" customFormat="1" ht="16.8" customHeight="1">
      <c r="A149" s="41"/>
      <c r="B149" s="47"/>
      <c r="C149" s="305" t="s">
        <v>296</v>
      </c>
      <c r="D149" s="305" t="s">
        <v>1643</v>
      </c>
      <c r="E149" s="20" t="s">
        <v>108</v>
      </c>
      <c r="F149" s="306">
        <v>4.6299999999999999</v>
      </c>
      <c r="G149" s="41"/>
      <c r="H149" s="47"/>
    </row>
    <row r="150" s="2" customFormat="1" ht="16.8" customHeight="1">
      <c r="A150" s="41"/>
      <c r="B150" s="47"/>
      <c r="C150" s="305" t="s">
        <v>308</v>
      </c>
      <c r="D150" s="305" t="s">
        <v>1644</v>
      </c>
      <c r="E150" s="20" t="s">
        <v>108</v>
      </c>
      <c r="F150" s="306">
        <v>4.6299999999999999</v>
      </c>
      <c r="G150" s="41"/>
      <c r="H150" s="47"/>
    </row>
    <row r="151" s="2" customFormat="1" ht="16.8" customHeight="1">
      <c r="A151" s="41"/>
      <c r="B151" s="47"/>
      <c r="C151" s="305" t="s">
        <v>312</v>
      </c>
      <c r="D151" s="305" t="s">
        <v>313</v>
      </c>
      <c r="E151" s="20" t="s">
        <v>314</v>
      </c>
      <c r="F151" s="306">
        <v>0.13900000000000001</v>
      </c>
      <c r="G151" s="41"/>
      <c r="H151" s="47"/>
    </row>
    <row r="152" s="2" customFormat="1" ht="16.8" customHeight="1">
      <c r="A152" s="41"/>
      <c r="B152" s="47"/>
      <c r="C152" s="305" t="s">
        <v>303</v>
      </c>
      <c r="D152" s="305" t="s">
        <v>304</v>
      </c>
      <c r="E152" s="20" t="s">
        <v>146</v>
      </c>
      <c r="F152" s="306">
        <v>0.92600000000000005</v>
      </c>
      <c r="G152" s="41"/>
      <c r="H152" s="47"/>
    </row>
    <row r="153" s="2" customFormat="1" ht="16.8" customHeight="1">
      <c r="A153" s="41"/>
      <c r="B153" s="47"/>
      <c r="C153" s="301" t="s">
        <v>144</v>
      </c>
      <c r="D153" s="302" t="s">
        <v>145</v>
      </c>
      <c r="E153" s="303" t="s">
        <v>146</v>
      </c>
      <c r="F153" s="304">
        <v>4.7999999999999998</v>
      </c>
      <c r="G153" s="41"/>
      <c r="H153" s="47"/>
    </row>
    <row r="154" s="2" customFormat="1" ht="16.8" customHeight="1">
      <c r="A154" s="41"/>
      <c r="B154" s="47"/>
      <c r="C154" s="305" t="s">
        <v>21</v>
      </c>
      <c r="D154" s="305" t="s">
        <v>240</v>
      </c>
      <c r="E154" s="20" t="s">
        <v>21</v>
      </c>
      <c r="F154" s="306">
        <v>0</v>
      </c>
      <c r="G154" s="41"/>
      <c r="H154" s="47"/>
    </row>
    <row r="155" s="2" customFormat="1" ht="16.8" customHeight="1">
      <c r="A155" s="41"/>
      <c r="B155" s="47"/>
      <c r="C155" s="305" t="s">
        <v>21</v>
      </c>
      <c r="D155" s="305" t="s">
        <v>241</v>
      </c>
      <c r="E155" s="20" t="s">
        <v>21</v>
      </c>
      <c r="F155" s="306">
        <v>4.7999999999999998</v>
      </c>
      <c r="G155" s="41"/>
      <c r="H155" s="47"/>
    </row>
    <row r="156" s="2" customFormat="1" ht="16.8" customHeight="1">
      <c r="A156" s="41"/>
      <c r="B156" s="47"/>
      <c r="C156" s="305" t="s">
        <v>144</v>
      </c>
      <c r="D156" s="305" t="s">
        <v>226</v>
      </c>
      <c r="E156" s="20" t="s">
        <v>21</v>
      </c>
      <c r="F156" s="306">
        <v>4.7999999999999998</v>
      </c>
      <c r="G156" s="41"/>
      <c r="H156" s="47"/>
    </row>
    <row r="157" s="2" customFormat="1" ht="16.8" customHeight="1">
      <c r="A157" s="41"/>
      <c r="B157" s="47"/>
      <c r="C157" s="307" t="s">
        <v>1611</v>
      </c>
      <c r="D157" s="41"/>
      <c r="E157" s="41"/>
      <c r="F157" s="41"/>
      <c r="G157" s="41"/>
      <c r="H157" s="47"/>
    </row>
    <row r="158" s="2" customFormat="1">
      <c r="A158" s="41"/>
      <c r="B158" s="47"/>
      <c r="C158" s="305" t="s">
        <v>236</v>
      </c>
      <c r="D158" s="305" t="s">
        <v>1645</v>
      </c>
      <c r="E158" s="20" t="s">
        <v>146</v>
      </c>
      <c r="F158" s="306">
        <v>4.7999999999999998</v>
      </c>
      <c r="G158" s="41"/>
      <c r="H158" s="47"/>
    </row>
    <row r="159" s="2" customFormat="1">
      <c r="A159" s="41"/>
      <c r="B159" s="47"/>
      <c r="C159" s="305" t="s">
        <v>242</v>
      </c>
      <c r="D159" s="305" t="s">
        <v>1646</v>
      </c>
      <c r="E159" s="20" t="s">
        <v>146</v>
      </c>
      <c r="F159" s="306">
        <v>5.7359999999999998</v>
      </c>
      <c r="G159" s="41"/>
      <c r="H159" s="47"/>
    </row>
    <row r="160" s="2" customFormat="1" ht="16.8" customHeight="1">
      <c r="A160" s="41"/>
      <c r="B160" s="47"/>
      <c r="C160" s="301" t="s">
        <v>148</v>
      </c>
      <c r="D160" s="302" t="s">
        <v>149</v>
      </c>
      <c r="E160" s="303" t="s">
        <v>146</v>
      </c>
      <c r="F160" s="304">
        <v>1.4990000000000001</v>
      </c>
      <c r="G160" s="41"/>
      <c r="H160" s="47"/>
    </row>
    <row r="161" s="2" customFormat="1" ht="16.8" customHeight="1">
      <c r="A161" s="41"/>
      <c r="B161" s="47"/>
      <c r="C161" s="305" t="s">
        <v>21</v>
      </c>
      <c r="D161" s="305" t="s">
        <v>232</v>
      </c>
      <c r="E161" s="20" t="s">
        <v>21</v>
      </c>
      <c r="F161" s="306">
        <v>0</v>
      </c>
      <c r="G161" s="41"/>
      <c r="H161" s="47"/>
    </row>
    <row r="162" s="2" customFormat="1" ht="16.8" customHeight="1">
      <c r="A162" s="41"/>
      <c r="B162" s="47"/>
      <c r="C162" s="305" t="s">
        <v>21</v>
      </c>
      <c r="D162" s="305" t="s">
        <v>233</v>
      </c>
      <c r="E162" s="20" t="s">
        <v>21</v>
      </c>
      <c r="F162" s="306">
        <v>1.3500000000000001</v>
      </c>
      <c r="G162" s="41"/>
      <c r="H162" s="47"/>
    </row>
    <row r="163" s="2" customFormat="1" ht="16.8" customHeight="1">
      <c r="A163" s="41"/>
      <c r="B163" s="47"/>
      <c r="C163" s="305" t="s">
        <v>21</v>
      </c>
      <c r="D163" s="305" t="s">
        <v>234</v>
      </c>
      <c r="E163" s="20" t="s">
        <v>21</v>
      </c>
      <c r="F163" s="306">
        <v>0.315</v>
      </c>
      <c r="G163" s="41"/>
      <c r="H163" s="47"/>
    </row>
    <row r="164" s="2" customFormat="1" ht="16.8" customHeight="1">
      <c r="A164" s="41"/>
      <c r="B164" s="47"/>
      <c r="C164" s="305" t="s">
        <v>21</v>
      </c>
      <c r="D164" s="305" t="s">
        <v>235</v>
      </c>
      <c r="E164" s="20" t="s">
        <v>21</v>
      </c>
      <c r="F164" s="306">
        <v>-0.16600000000000001</v>
      </c>
      <c r="G164" s="41"/>
      <c r="H164" s="47"/>
    </row>
    <row r="165" s="2" customFormat="1" ht="16.8" customHeight="1">
      <c r="A165" s="41"/>
      <c r="B165" s="47"/>
      <c r="C165" s="305" t="s">
        <v>148</v>
      </c>
      <c r="D165" s="305" t="s">
        <v>226</v>
      </c>
      <c r="E165" s="20" t="s">
        <v>21</v>
      </c>
      <c r="F165" s="306">
        <v>1.4990000000000001</v>
      </c>
      <c r="G165" s="41"/>
      <c r="H165" s="47"/>
    </row>
    <row r="166" s="2" customFormat="1" ht="16.8" customHeight="1">
      <c r="A166" s="41"/>
      <c r="B166" s="47"/>
      <c r="C166" s="307" t="s">
        <v>1611</v>
      </c>
      <c r="D166" s="41"/>
      <c r="E166" s="41"/>
      <c r="F166" s="41"/>
      <c r="G166" s="41"/>
      <c r="H166" s="47"/>
    </row>
    <row r="167" s="2" customFormat="1">
      <c r="A167" s="41"/>
      <c r="B167" s="47"/>
      <c r="C167" s="305" t="s">
        <v>228</v>
      </c>
      <c r="D167" s="305" t="s">
        <v>1647</v>
      </c>
      <c r="E167" s="20" t="s">
        <v>146</v>
      </c>
      <c r="F167" s="306">
        <v>1.4990000000000001</v>
      </c>
      <c r="G167" s="41"/>
      <c r="H167" s="47"/>
    </row>
    <row r="168" s="2" customFormat="1">
      <c r="A168" s="41"/>
      <c r="B168" s="47"/>
      <c r="C168" s="305" t="s">
        <v>242</v>
      </c>
      <c r="D168" s="305" t="s">
        <v>1646</v>
      </c>
      <c r="E168" s="20" t="s">
        <v>146</v>
      </c>
      <c r="F168" s="306">
        <v>5.7359999999999998</v>
      </c>
      <c r="G168" s="41"/>
      <c r="H168" s="47"/>
    </row>
    <row r="169" s="2" customFormat="1">
      <c r="A169" s="41"/>
      <c r="B169" s="47"/>
      <c r="C169" s="305" t="s">
        <v>263</v>
      </c>
      <c r="D169" s="305" t="s">
        <v>1625</v>
      </c>
      <c r="E169" s="20" t="s">
        <v>146</v>
      </c>
      <c r="F169" s="306">
        <v>0.56299999999999994</v>
      </c>
      <c r="G169" s="41"/>
      <c r="H169" s="47"/>
    </row>
    <row r="170" s="2" customFormat="1" ht="16.8" customHeight="1">
      <c r="A170" s="41"/>
      <c r="B170" s="47"/>
      <c r="C170" s="301" t="s">
        <v>79</v>
      </c>
      <c r="D170" s="302" t="s">
        <v>80</v>
      </c>
      <c r="E170" s="303" t="s">
        <v>108</v>
      </c>
      <c r="F170" s="304">
        <v>37.581000000000003</v>
      </c>
      <c r="G170" s="41"/>
      <c r="H170" s="47"/>
    </row>
    <row r="171" s="2" customFormat="1" ht="16.8" customHeight="1">
      <c r="A171" s="41"/>
      <c r="B171" s="47"/>
      <c r="C171" s="305" t="s">
        <v>21</v>
      </c>
      <c r="D171" s="305" t="s">
        <v>485</v>
      </c>
      <c r="E171" s="20" t="s">
        <v>21</v>
      </c>
      <c r="F171" s="306">
        <v>0</v>
      </c>
      <c r="G171" s="41"/>
      <c r="H171" s="47"/>
    </row>
    <row r="172" s="2" customFormat="1" ht="16.8" customHeight="1">
      <c r="A172" s="41"/>
      <c r="B172" s="47"/>
      <c r="C172" s="305" t="s">
        <v>21</v>
      </c>
      <c r="D172" s="305" t="s">
        <v>486</v>
      </c>
      <c r="E172" s="20" t="s">
        <v>21</v>
      </c>
      <c r="F172" s="306">
        <v>37.581000000000003</v>
      </c>
      <c r="G172" s="41"/>
      <c r="H172" s="47"/>
    </row>
    <row r="173" s="2" customFormat="1" ht="16.8" customHeight="1">
      <c r="A173" s="41"/>
      <c r="B173" s="47"/>
      <c r="C173" s="305" t="s">
        <v>79</v>
      </c>
      <c r="D173" s="305" t="s">
        <v>226</v>
      </c>
      <c r="E173" s="20" t="s">
        <v>21</v>
      </c>
      <c r="F173" s="306">
        <v>37.581000000000003</v>
      </c>
      <c r="G173" s="41"/>
      <c r="H173" s="47"/>
    </row>
    <row r="174" s="2" customFormat="1" ht="16.8" customHeight="1">
      <c r="A174" s="41"/>
      <c r="B174" s="47"/>
      <c r="C174" s="307" t="s">
        <v>1611</v>
      </c>
      <c r="D174" s="41"/>
      <c r="E174" s="41"/>
      <c r="F174" s="41"/>
      <c r="G174" s="41"/>
      <c r="H174" s="47"/>
    </row>
    <row r="175" s="2" customFormat="1">
      <c r="A175" s="41"/>
      <c r="B175" s="47"/>
      <c r="C175" s="305" t="s">
        <v>481</v>
      </c>
      <c r="D175" s="305" t="s">
        <v>1648</v>
      </c>
      <c r="E175" s="20" t="s">
        <v>108</v>
      </c>
      <c r="F175" s="306">
        <v>37.911000000000001</v>
      </c>
      <c r="G175" s="41"/>
      <c r="H175" s="47"/>
    </row>
    <row r="176" s="2" customFormat="1" ht="16.8" customHeight="1">
      <c r="A176" s="41"/>
      <c r="B176" s="47"/>
      <c r="C176" s="305" t="s">
        <v>910</v>
      </c>
      <c r="D176" s="305" t="s">
        <v>1649</v>
      </c>
      <c r="E176" s="20" t="s">
        <v>108</v>
      </c>
      <c r="F176" s="306">
        <v>75.977000000000004</v>
      </c>
      <c r="G176" s="41"/>
      <c r="H176" s="47"/>
    </row>
    <row r="177" s="2" customFormat="1" ht="16.8" customHeight="1">
      <c r="A177" s="41"/>
      <c r="B177" s="47"/>
      <c r="C177" s="305" t="s">
        <v>523</v>
      </c>
      <c r="D177" s="305" t="s">
        <v>1650</v>
      </c>
      <c r="E177" s="20" t="s">
        <v>108</v>
      </c>
      <c r="F177" s="306">
        <v>37.581000000000003</v>
      </c>
      <c r="G177" s="41"/>
      <c r="H177" s="47"/>
    </row>
    <row r="178" s="2" customFormat="1" ht="16.8" customHeight="1">
      <c r="A178" s="41"/>
      <c r="B178" s="47"/>
      <c r="C178" s="305" t="s">
        <v>917</v>
      </c>
      <c r="D178" s="305" t="s">
        <v>918</v>
      </c>
      <c r="E178" s="20" t="s">
        <v>108</v>
      </c>
      <c r="F178" s="306">
        <v>40.25</v>
      </c>
      <c r="G178" s="41"/>
      <c r="H178" s="47"/>
    </row>
    <row r="179" s="2" customFormat="1" ht="16.8" customHeight="1">
      <c r="A179" s="41"/>
      <c r="B179" s="47"/>
      <c r="C179" s="305" t="s">
        <v>490</v>
      </c>
      <c r="D179" s="305" t="s">
        <v>491</v>
      </c>
      <c r="E179" s="20" t="s">
        <v>108</v>
      </c>
      <c r="F179" s="306">
        <v>39.807000000000002</v>
      </c>
      <c r="G179" s="41"/>
      <c r="H179" s="47"/>
    </row>
    <row r="180" s="2" customFormat="1" ht="16.8" customHeight="1">
      <c r="A180" s="41"/>
      <c r="B180" s="47"/>
      <c r="C180" s="301" t="s">
        <v>152</v>
      </c>
      <c r="D180" s="302" t="s">
        <v>153</v>
      </c>
      <c r="E180" s="303" t="s">
        <v>108</v>
      </c>
      <c r="F180" s="304">
        <v>2.7149999999999999</v>
      </c>
      <c r="G180" s="41"/>
      <c r="H180" s="47"/>
    </row>
    <row r="181" s="2" customFormat="1" ht="16.8" customHeight="1">
      <c r="A181" s="41"/>
      <c r="B181" s="47"/>
      <c r="C181" s="305" t="s">
        <v>21</v>
      </c>
      <c r="D181" s="305" t="s">
        <v>360</v>
      </c>
      <c r="E181" s="20" t="s">
        <v>21</v>
      </c>
      <c r="F181" s="306">
        <v>0</v>
      </c>
      <c r="G181" s="41"/>
      <c r="H181" s="47"/>
    </row>
    <row r="182" s="2" customFormat="1" ht="16.8" customHeight="1">
      <c r="A182" s="41"/>
      <c r="B182" s="47"/>
      <c r="C182" s="305" t="s">
        <v>21</v>
      </c>
      <c r="D182" s="305" t="s">
        <v>361</v>
      </c>
      <c r="E182" s="20" t="s">
        <v>21</v>
      </c>
      <c r="F182" s="306">
        <v>2.7149999999999999</v>
      </c>
      <c r="G182" s="41"/>
      <c r="H182" s="47"/>
    </row>
    <row r="183" s="2" customFormat="1" ht="16.8" customHeight="1">
      <c r="A183" s="41"/>
      <c r="B183" s="47"/>
      <c r="C183" s="305" t="s">
        <v>152</v>
      </c>
      <c r="D183" s="305" t="s">
        <v>226</v>
      </c>
      <c r="E183" s="20" t="s">
        <v>21</v>
      </c>
      <c r="F183" s="306">
        <v>2.7149999999999999</v>
      </c>
      <c r="G183" s="41"/>
      <c r="H183" s="47"/>
    </row>
    <row r="184" s="2" customFormat="1" ht="16.8" customHeight="1">
      <c r="A184" s="41"/>
      <c r="B184" s="47"/>
      <c r="C184" s="307" t="s">
        <v>1611</v>
      </c>
      <c r="D184" s="41"/>
      <c r="E184" s="41"/>
      <c r="F184" s="41"/>
      <c r="G184" s="41"/>
      <c r="H184" s="47"/>
    </row>
    <row r="185" s="2" customFormat="1">
      <c r="A185" s="41"/>
      <c r="B185" s="47"/>
      <c r="C185" s="305" t="s">
        <v>353</v>
      </c>
      <c r="D185" s="305" t="s">
        <v>1651</v>
      </c>
      <c r="E185" s="20" t="s">
        <v>108</v>
      </c>
      <c r="F185" s="306">
        <v>5.9420000000000002</v>
      </c>
      <c r="G185" s="41"/>
      <c r="H185" s="47"/>
    </row>
    <row r="186" s="2" customFormat="1" ht="16.8" customHeight="1">
      <c r="A186" s="41"/>
      <c r="B186" s="47"/>
      <c r="C186" s="305" t="s">
        <v>369</v>
      </c>
      <c r="D186" s="305" t="s">
        <v>370</v>
      </c>
      <c r="E186" s="20" t="s">
        <v>108</v>
      </c>
      <c r="F186" s="306">
        <v>2.851</v>
      </c>
      <c r="G186" s="41"/>
      <c r="H186" s="47"/>
    </row>
    <row r="187" s="2" customFormat="1" ht="16.8" customHeight="1">
      <c r="A187" s="41"/>
      <c r="B187" s="47"/>
      <c r="C187" s="301" t="s">
        <v>155</v>
      </c>
      <c r="D187" s="302" t="s">
        <v>156</v>
      </c>
      <c r="E187" s="303" t="s">
        <v>108</v>
      </c>
      <c r="F187" s="304">
        <v>38.396000000000001</v>
      </c>
      <c r="G187" s="41"/>
      <c r="H187" s="47"/>
    </row>
    <row r="188" s="2" customFormat="1" ht="16.8" customHeight="1">
      <c r="A188" s="41"/>
      <c r="B188" s="47"/>
      <c r="C188" s="305" t="s">
        <v>21</v>
      </c>
      <c r="D188" s="305" t="s">
        <v>773</v>
      </c>
      <c r="E188" s="20" t="s">
        <v>21</v>
      </c>
      <c r="F188" s="306">
        <v>38.396000000000001</v>
      </c>
      <c r="G188" s="41"/>
      <c r="H188" s="47"/>
    </row>
    <row r="189" s="2" customFormat="1" ht="16.8" customHeight="1">
      <c r="A189" s="41"/>
      <c r="B189" s="47"/>
      <c r="C189" s="305" t="s">
        <v>155</v>
      </c>
      <c r="D189" s="305" t="s">
        <v>226</v>
      </c>
      <c r="E189" s="20" t="s">
        <v>21</v>
      </c>
      <c r="F189" s="306">
        <v>38.396000000000001</v>
      </c>
      <c r="G189" s="41"/>
      <c r="H189" s="47"/>
    </row>
    <row r="190" s="2" customFormat="1" ht="16.8" customHeight="1">
      <c r="A190" s="41"/>
      <c r="B190" s="47"/>
      <c r="C190" s="307" t="s">
        <v>1611</v>
      </c>
      <c r="D190" s="41"/>
      <c r="E190" s="41"/>
      <c r="F190" s="41"/>
      <c r="G190" s="41"/>
      <c r="H190" s="47"/>
    </row>
    <row r="191" s="2" customFormat="1" ht="16.8" customHeight="1">
      <c r="A191" s="41"/>
      <c r="B191" s="47"/>
      <c r="C191" s="305" t="s">
        <v>769</v>
      </c>
      <c r="D191" s="305" t="s">
        <v>1652</v>
      </c>
      <c r="E191" s="20" t="s">
        <v>108</v>
      </c>
      <c r="F191" s="306">
        <v>38.396000000000001</v>
      </c>
      <c r="G191" s="41"/>
      <c r="H191" s="47"/>
    </row>
    <row r="192" s="2" customFormat="1">
      <c r="A192" s="41"/>
      <c r="B192" s="47"/>
      <c r="C192" s="305" t="s">
        <v>464</v>
      </c>
      <c r="D192" s="305" t="s">
        <v>1653</v>
      </c>
      <c r="E192" s="20" t="s">
        <v>146</v>
      </c>
      <c r="F192" s="306">
        <v>3.8399999999999999</v>
      </c>
      <c r="G192" s="41"/>
      <c r="H192" s="47"/>
    </row>
    <row r="193" s="2" customFormat="1" ht="16.8" customHeight="1">
      <c r="A193" s="41"/>
      <c r="B193" s="47"/>
      <c r="C193" s="305" t="s">
        <v>471</v>
      </c>
      <c r="D193" s="305" t="s">
        <v>472</v>
      </c>
      <c r="E193" s="20" t="s">
        <v>146</v>
      </c>
      <c r="F193" s="306">
        <v>3.8399999999999999</v>
      </c>
      <c r="G193" s="41"/>
      <c r="H193" s="47"/>
    </row>
    <row r="194" s="2" customFormat="1" ht="16.8" customHeight="1">
      <c r="A194" s="41"/>
      <c r="B194" s="47"/>
      <c r="C194" s="305" t="s">
        <v>758</v>
      </c>
      <c r="D194" s="305" t="s">
        <v>1654</v>
      </c>
      <c r="E194" s="20" t="s">
        <v>108</v>
      </c>
      <c r="F194" s="306">
        <v>38.828000000000003</v>
      </c>
      <c r="G194" s="41"/>
      <c r="H194" s="47"/>
    </row>
    <row r="195" s="2" customFormat="1" ht="16.8" customHeight="1">
      <c r="A195" s="41"/>
      <c r="B195" s="47"/>
      <c r="C195" s="305" t="s">
        <v>793</v>
      </c>
      <c r="D195" s="305" t="s">
        <v>1655</v>
      </c>
      <c r="E195" s="20" t="s">
        <v>108</v>
      </c>
      <c r="F195" s="306">
        <v>116.05200000000001</v>
      </c>
      <c r="G195" s="41"/>
      <c r="H195" s="47"/>
    </row>
    <row r="196" s="2" customFormat="1" ht="16.8" customHeight="1">
      <c r="A196" s="41"/>
      <c r="B196" s="47"/>
      <c r="C196" s="305" t="s">
        <v>910</v>
      </c>
      <c r="D196" s="305" t="s">
        <v>1649</v>
      </c>
      <c r="E196" s="20" t="s">
        <v>108</v>
      </c>
      <c r="F196" s="306">
        <v>75.977000000000004</v>
      </c>
      <c r="G196" s="41"/>
      <c r="H196" s="47"/>
    </row>
    <row r="197" s="2" customFormat="1" ht="16.8" customHeight="1">
      <c r="A197" s="41"/>
      <c r="B197" s="47"/>
      <c r="C197" s="305" t="s">
        <v>764</v>
      </c>
      <c r="D197" s="305" t="s">
        <v>765</v>
      </c>
      <c r="E197" s="20" t="s">
        <v>258</v>
      </c>
      <c r="F197" s="306">
        <v>0.014</v>
      </c>
      <c r="G197" s="41"/>
      <c r="H197" s="47"/>
    </row>
    <row r="198" s="2" customFormat="1" ht="16.8" customHeight="1">
      <c r="A198" s="41"/>
      <c r="B198" s="47"/>
      <c r="C198" s="305" t="s">
        <v>923</v>
      </c>
      <c r="D198" s="305" t="s">
        <v>924</v>
      </c>
      <c r="E198" s="20" t="s">
        <v>108</v>
      </c>
      <c r="F198" s="306">
        <v>39.164000000000001</v>
      </c>
      <c r="G198" s="41"/>
      <c r="H198" s="47"/>
    </row>
    <row r="199" s="2" customFormat="1">
      <c r="A199" s="41"/>
      <c r="B199" s="47"/>
      <c r="C199" s="305" t="s">
        <v>802</v>
      </c>
      <c r="D199" s="305" t="s">
        <v>803</v>
      </c>
      <c r="E199" s="20" t="s">
        <v>108</v>
      </c>
      <c r="F199" s="306">
        <v>133.46000000000001</v>
      </c>
      <c r="G199" s="41"/>
      <c r="H199" s="47"/>
    </row>
    <row r="200" s="2" customFormat="1">
      <c r="A200" s="41"/>
      <c r="B200" s="47"/>
      <c r="C200" s="305" t="s">
        <v>775</v>
      </c>
      <c r="D200" s="305" t="s">
        <v>776</v>
      </c>
      <c r="E200" s="20" t="s">
        <v>108</v>
      </c>
      <c r="F200" s="306">
        <v>44.155000000000001</v>
      </c>
      <c r="G200" s="41"/>
      <c r="H200" s="47"/>
    </row>
    <row r="201" s="2" customFormat="1" ht="16.8" customHeight="1">
      <c r="A201" s="41"/>
      <c r="B201" s="47"/>
      <c r="C201" s="301" t="s">
        <v>158</v>
      </c>
      <c r="D201" s="302" t="s">
        <v>159</v>
      </c>
      <c r="E201" s="303" t="s">
        <v>108</v>
      </c>
      <c r="F201" s="304">
        <v>12.042</v>
      </c>
      <c r="G201" s="41"/>
      <c r="H201" s="47"/>
    </row>
    <row r="202" s="2" customFormat="1" ht="16.8" customHeight="1">
      <c r="A202" s="41"/>
      <c r="B202" s="47"/>
      <c r="C202" s="305" t="s">
        <v>21</v>
      </c>
      <c r="D202" s="305" t="s">
        <v>485</v>
      </c>
      <c r="E202" s="20" t="s">
        <v>21</v>
      </c>
      <c r="F202" s="306">
        <v>0</v>
      </c>
      <c r="G202" s="41"/>
      <c r="H202" s="47"/>
    </row>
    <row r="203" s="2" customFormat="1" ht="16.8" customHeight="1">
      <c r="A203" s="41"/>
      <c r="B203" s="47"/>
      <c r="C203" s="305" t="s">
        <v>21</v>
      </c>
      <c r="D203" s="305" t="s">
        <v>833</v>
      </c>
      <c r="E203" s="20" t="s">
        <v>21</v>
      </c>
      <c r="F203" s="306">
        <v>0</v>
      </c>
      <c r="G203" s="41"/>
      <c r="H203" s="47"/>
    </row>
    <row r="204" s="2" customFormat="1" ht="16.8" customHeight="1">
      <c r="A204" s="41"/>
      <c r="B204" s="47"/>
      <c r="C204" s="305" t="s">
        <v>21</v>
      </c>
      <c r="D204" s="305" t="s">
        <v>834</v>
      </c>
      <c r="E204" s="20" t="s">
        <v>21</v>
      </c>
      <c r="F204" s="306">
        <v>3.819</v>
      </c>
      <c r="G204" s="41"/>
      <c r="H204" s="47"/>
    </row>
    <row r="205" s="2" customFormat="1" ht="16.8" customHeight="1">
      <c r="A205" s="41"/>
      <c r="B205" s="47"/>
      <c r="C205" s="305" t="s">
        <v>21</v>
      </c>
      <c r="D205" s="305" t="s">
        <v>835</v>
      </c>
      <c r="E205" s="20" t="s">
        <v>21</v>
      </c>
      <c r="F205" s="306">
        <v>0.215</v>
      </c>
      <c r="G205" s="41"/>
      <c r="H205" s="47"/>
    </row>
    <row r="206" s="2" customFormat="1" ht="16.8" customHeight="1">
      <c r="A206" s="41"/>
      <c r="B206" s="47"/>
      <c r="C206" s="305" t="s">
        <v>21</v>
      </c>
      <c r="D206" s="305" t="s">
        <v>836</v>
      </c>
      <c r="E206" s="20" t="s">
        <v>21</v>
      </c>
      <c r="F206" s="306">
        <v>0</v>
      </c>
      <c r="G206" s="41"/>
      <c r="H206" s="47"/>
    </row>
    <row r="207" s="2" customFormat="1" ht="16.8" customHeight="1">
      <c r="A207" s="41"/>
      <c r="B207" s="47"/>
      <c r="C207" s="305" t="s">
        <v>21</v>
      </c>
      <c r="D207" s="305" t="s">
        <v>837</v>
      </c>
      <c r="E207" s="20" t="s">
        <v>21</v>
      </c>
      <c r="F207" s="306">
        <v>5.0250000000000004</v>
      </c>
      <c r="G207" s="41"/>
      <c r="H207" s="47"/>
    </row>
    <row r="208" s="2" customFormat="1" ht="16.8" customHeight="1">
      <c r="A208" s="41"/>
      <c r="B208" s="47"/>
      <c r="C208" s="305" t="s">
        <v>21</v>
      </c>
      <c r="D208" s="305" t="s">
        <v>838</v>
      </c>
      <c r="E208" s="20" t="s">
        <v>21</v>
      </c>
      <c r="F208" s="306">
        <v>0</v>
      </c>
      <c r="G208" s="41"/>
      <c r="H208" s="47"/>
    </row>
    <row r="209" s="2" customFormat="1" ht="16.8" customHeight="1">
      <c r="A209" s="41"/>
      <c r="B209" s="47"/>
      <c r="C209" s="305" t="s">
        <v>21</v>
      </c>
      <c r="D209" s="305" t="s">
        <v>839</v>
      </c>
      <c r="E209" s="20" t="s">
        <v>21</v>
      </c>
      <c r="F209" s="306">
        <v>2.9830000000000001</v>
      </c>
      <c r="G209" s="41"/>
      <c r="H209" s="47"/>
    </row>
    <row r="210" s="2" customFormat="1" ht="16.8" customHeight="1">
      <c r="A210" s="41"/>
      <c r="B210" s="47"/>
      <c r="C210" s="305" t="s">
        <v>158</v>
      </c>
      <c r="D210" s="305" t="s">
        <v>226</v>
      </c>
      <c r="E210" s="20" t="s">
        <v>21</v>
      </c>
      <c r="F210" s="306">
        <v>12.042</v>
      </c>
      <c r="G210" s="41"/>
      <c r="H210" s="47"/>
    </row>
    <row r="211" s="2" customFormat="1" ht="16.8" customHeight="1">
      <c r="A211" s="41"/>
      <c r="B211" s="47"/>
      <c r="C211" s="307" t="s">
        <v>1611</v>
      </c>
      <c r="D211" s="41"/>
      <c r="E211" s="41"/>
      <c r="F211" s="41"/>
      <c r="G211" s="41"/>
      <c r="H211" s="47"/>
    </row>
    <row r="212" s="2" customFormat="1" ht="16.8" customHeight="1">
      <c r="A212" s="41"/>
      <c r="B212" s="47"/>
      <c r="C212" s="305" t="s">
        <v>830</v>
      </c>
      <c r="D212" s="305" t="s">
        <v>1656</v>
      </c>
      <c r="E212" s="20" t="s">
        <v>108</v>
      </c>
      <c r="F212" s="306">
        <v>12.042</v>
      </c>
      <c r="G212" s="41"/>
      <c r="H212" s="47"/>
    </row>
    <row r="213" s="2" customFormat="1" ht="16.8" customHeight="1">
      <c r="A213" s="41"/>
      <c r="B213" s="47"/>
      <c r="C213" s="305" t="s">
        <v>857</v>
      </c>
      <c r="D213" s="305" t="s">
        <v>1657</v>
      </c>
      <c r="E213" s="20" t="s">
        <v>108</v>
      </c>
      <c r="F213" s="306">
        <v>40.526000000000003</v>
      </c>
      <c r="G213" s="41"/>
      <c r="H213" s="47"/>
    </row>
    <row r="214" s="2" customFormat="1">
      <c r="A214" s="41"/>
      <c r="B214" s="47"/>
      <c r="C214" s="305" t="s">
        <v>802</v>
      </c>
      <c r="D214" s="305" t="s">
        <v>803</v>
      </c>
      <c r="E214" s="20" t="s">
        <v>108</v>
      </c>
      <c r="F214" s="306">
        <v>48.631</v>
      </c>
      <c r="G214" s="41"/>
      <c r="H214" s="47"/>
    </row>
    <row r="215" s="2" customFormat="1">
      <c r="A215" s="41"/>
      <c r="B215" s="47"/>
      <c r="C215" s="305" t="s">
        <v>775</v>
      </c>
      <c r="D215" s="305" t="s">
        <v>776</v>
      </c>
      <c r="E215" s="20" t="s">
        <v>108</v>
      </c>
      <c r="F215" s="306">
        <v>14.449999999999999</v>
      </c>
      <c r="G215" s="41"/>
      <c r="H215" s="47"/>
    </row>
    <row r="216" s="2" customFormat="1" ht="16.8" customHeight="1">
      <c r="A216" s="41"/>
      <c r="B216" s="47"/>
      <c r="C216" s="301" t="s">
        <v>161</v>
      </c>
      <c r="D216" s="302" t="s">
        <v>162</v>
      </c>
      <c r="E216" s="303" t="s">
        <v>108</v>
      </c>
      <c r="F216" s="304">
        <v>16.442</v>
      </c>
      <c r="G216" s="41"/>
      <c r="H216" s="47"/>
    </row>
    <row r="217" s="2" customFormat="1" ht="16.8" customHeight="1">
      <c r="A217" s="41"/>
      <c r="B217" s="47"/>
      <c r="C217" s="305" t="s">
        <v>21</v>
      </c>
      <c r="D217" s="305" t="s">
        <v>862</v>
      </c>
      <c r="E217" s="20" t="s">
        <v>21</v>
      </c>
      <c r="F217" s="306">
        <v>0</v>
      </c>
      <c r="G217" s="41"/>
      <c r="H217" s="47"/>
    </row>
    <row r="218" s="2" customFormat="1" ht="16.8" customHeight="1">
      <c r="A218" s="41"/>
      <c r="B218" s="47"/>
      <c r="C218" s="305" t="s">
        <v>21</v>
      </c>
      <c r="D218" s="305" t="s">
        <v>863</v>
      </c>
      <c r="E218" s="20" t="s">
        <v>21</v>
      </c>
      <c r="F218" s="306">
        <v>0</v>
      </c>
      <c r="G218" s="41"/>
      <c r="H218" s="47"/>
    </row>
    <row r="219" s="2" customFormat="1" ht="16.8" customHeight="1">
      <c r="A219" s="41"/>
      <c r="B219" s="47"/>
      <c r="C219" s="305" t="s">
        <v>21</v>
      </c>
      <c r="D219" s="305" t="s">
        <v>864</v>
      </c>
      <c r="E219" s="20" t="s">
        <v>21</v>
      </c>
      <c r="F219" s="306">
        <v>5.4269999999999996</v>
      </c>
      <c r="G219" s="41"/>
      <c r="H219" s="47"/>
    </row>
    <row r="220" s="2" customFormat="1" ht="16.8" customHeight="1">
      <c r="A220" s="41"/>
      <c r="B220" s="47"/>
      <c r="C220" s="305" t="s">
        <v>21</v>
      </c>
      <c r="D220" s="305" t="s">
        <v>835</v>
      </c>
      <c r="E220" s="20" t="s">
        <v>21</v>
      </c>
      <c r="F220" s="306">
        <v>0.215</v>
      </c>
      <c r="G220" s="41"/>
      <c r="H220" s="47"/>
    </row>
    <row r="221" s="2" customFormat="1" ht="16.8" customHeight="1">
      <c r="A221" s="41"/>
      <c r="B221" s="47"/>
      <c r="C221" s="305" t="s">
        <v>21</v>
      </c>
      <c r="D221" s="305" t="s">
        <v>865</v>
      </c>
      <c r="E221" s="20" t="s">
        <v>21</v>
      </c>
      <c r="F221" s="306">
        <v>0</v>
      </c>
      <c r="G221" s="41"/>
      <c r="H221" s="47"/>
    </row>
    <row r="222" s="2" customFormat="1" ht="16.8" customHeight="1">
      <c r="A222" s="41"/>
      <c r="B222" s="47"/>
      <c r="C222" s="305" t="s">
        <v>21</v>
      </c>
      <c r="D222" s="305" t="s">
        <v>866</v>
      </c>
      <c r="E222" s="20" t="s">
        <v>21</v>
      </c>
      <c r="F222" s="306">
        <v>6.633</v>
      </c>
      <c r="G222" s="41"/>
      <c r="H222" s="47"/>
    </row>
    <row r="223" s="2" customFormat="1" ht="16.8" customHeight="1">
      <c r="A223" s="41"/>
      <c r="B223" s="47"/>
      <c r="C223" s="305" t="s">
        <v>21</v>
      </c>
      <c r="D223" s="305" t="s">
        <v>867</v>
      </c>
      <c r="E223" s="20" t="s">
        <v>21</v>
      </c>
      <c r="F223" s="306">
        <v>0</v>
      </c>
      <c r="G223" s="41"/>
      <c r="H223" s="47"/>
    </row>
    <row r="224" s="2" customFormat="1" ht="16.8" customHeight="1">
      <c r="A224" s="41"/>
      <c r="B224" s="47"/>
      <c r="C224" s="305" t="s">
        <v>21</v>
      </c>
      <c r="D224" s="305" t="s">
        <v>868</v>
      </c>
      <c r="E224" s="20" t="s">
        <v>21</v>
      </c>
      <c r="F224" s="306">
        <v>3.871</v>
      </c>
      <c r="G224" s="41"/>
      <c r="H224" s="47"/>
    </row>
    <row r="225" s="2" customFormat="1" ht="16.8" customHeight="1">
      <c r="A225" s="41"/>
      <c r="B225" s="47"/>
      <c r="C225" s="305" t="s">
        <v>21</v>
      </c>
      <c r="D225" s="305" t="s">
        <v>869</v>
      </c>
      <c r="E225" s="20" t="s">
        <v>21</v>
      </c>
      <c r="F225" s="306">
        <v>0</v>
      </c>
      <c r="G225" s="41"/>
      <c r="H225" s="47"/>
    </row>
    <row r="226" s="2" customFormat="1" ht="16.8" customHeight="1">
      <c r="A226" s="41"/>
      <c r="B226" s="47"/>
      <c r="C226" s="305" t="s">
        <v>21</v>
      </c>
      <c r="D226" s="305" t="s">
        <v>870</v>
      </c>
      <c r="E226" s="20" t="s">
        <v>21</v>
      </c>
      <c r="F226" s="306">
        <v>0.29599999999999999</v>
      </c>
      <c r="G226" s="41"/>
      <c r="H226" s="47"/>
    </row>
    <row r="227" s="2" customFormat="1" ht="16.8" customHeight="1">
      <c r="A227" s="41"/>
      <c r="B227" s="47"/>
      <c r="C227" s="305" t="s">
        <v>161</v>
      </c>
      <c r="D227" s="305" t="s">
        <v>226</v>
      </c>
      <c r="E227" s="20" t="s">
        <v>21</v>
      </c>
      <c r="F227" s="306">
        <v>16.442</v>
      </c>
      <c r="G227" s="41"/>
      <c r="H227" s="47"/>
    </row>
    <row r="228" s="2" customFormat="1" ht="16.8" customHeight="1">
      <c r="A228" s="41"/>
      <c r="B228" s="47"/>
      <c r="C228" s="307" t="s">
        <v>1611</v>
      </c>
      <c r="D228" s="41"/>
      <c r="E228" s="41"/>
      <c r="F228" s="41"/>
      <c r="G228" s="41"/>
      <c r="H228" s="47"/>
    </row>
    <row r="229" s="2" customFormat="1" ht="16.8" customHeight="1">
      <c r="A229" s="41"/>
      <c r="B229" s="47"/>
      <c r="C229" s="305" t="s">
        <v>857</v>
      </c>
      <c r="D229" s="305" t="s">
        <v>1657</v>
      </c>
      <c r="E229" s="20" t="s">
        <v>108</v>
      </c>
      <c r="F229" s="306">
        <v>40.526000000000003</v>
      </c>
      <c r="G229" s="41"/>
      <c r="H229" s="47"/>
    </row>
    <row r="230" s="2" customFormat="1" ht="16.8" customHeight="1">
      <c r="A230" s="41"/>
      <c r="B230" s="47"/>
      <c r="C230" s="305" t="s">
        <v>822</v>
      </c>
      <c r="D230" s="305" t="s">
        <v>1658</v>
      </c>
      <c r="E230" s="20" t="s">
        <v>108</v>
      </c>
      <c r="F230" s="306">
        <v>16.442</v>
      </c>
      <c r="G230" s="41"/>
      <c r="H230" s="47"/>
    </row>
    <row r="231" s="2" customFormat="1" ht="16.8" customHeight="1">
      <c r="A231" s="41"/>
      <c r="B231" s="47"/>
      <c r="C231" s="305" t="s">
        <v>764</v>
      </c>
      <c r="D231" s="305" t="s">
        <v>765</v>
      </c>
      <c r="E231" s="20" t="s">
        <v>258</v>
      </c>
      <c r="F231" s="306">
        <v>0.0070000000000000001</v>
      </c>
      <c r="G231" s="41"/>
      <c r="H231" s="47"/>
    </row>
    <row r="232" s="2" customFormat="1">
      <c r="A232" s="41"/>
      <c r="B232" s="47"/>
      <c r="C232" s="305" t="s">
        <v>802</v>
      </c>
      <c r="D232" s="305" t="s">
        <v>803</v>
      </c>
      <c r="E232" s="20" t="s">
        <v>108</v>
      </c>
      <c r="F232" s="306">
        <v>48.631</v>
      </c>
      <c r="G232" s="41"/>
      <c r="H232" s="47"/>
    </row>
    <row r="233" s="2" customFormat="1" ht="16.8" customHeight="1">
      <c r="A233" s="41"/>
      <c r="B233" s="47"/>
      <c r="C233" s="301" t="s">
        <v>164</v>
      </c>
      <c r="D233" s="302" t="s">
        <v>165</v>
      </c>
      <c r="E233" s="303" t="s">
        <v>108</v>
      </c>
      <c r="F233" s="304">
        <v>0.432</v>
      </c>
      <c r="G233" s="41"/>
      <c r="H233" s="47"/>
    </row>
    <row r="234" s="2" customFormat="1" ht="16.8" customHeight="1">
      <c r="A234" s="41"/>
      <c r="B234" s="47"/>
      <c r="C234" s="305" t="s">
        <v>21</v>
      </c>
      <c r="D234" s="305" t="s">
        <v>798</v>
      </c>
      <c r="E234" s="20" t="s">
        <v>21</v>
      </c>
      <c r="F234" s="306">
        <v>0</v>
      </c>
      <c r="G234" s="41"/>
      <c r="H234" s="47"/>
    </row>
    <row r="235" s="2" customFormat="1" ht="16.8" customHeight="1">
      <c r="A235" s="41"/>
      <c r="B235" s="47"/>
      <c r="C235" s="305" t="s">
        <v>21</v>
      </c>
      <c r="D235" s="305" t="s">
        <v>799</v>
      </c>
      <c r="E235" s="20" t="s">
        <v>21</v>
      </c>
      <c r="F235" s="306">
        <v>0.432</v>
      </c>
      <c r="G235" s="41"/>
      <c r="H235" s="47"/>
    </row>
    <row r="236" s="2" customFormat="1" ht="16.8" customHeight="1">
      <c r="A236" s="41"/>
      <c r="B236" s="47"/>
      <c r="C236" s="305" t="s">
        <v>164</v>
      </c>
      <c r="D236" s="305" t="s">
        <v>226</v>
      </c>
      <c r="E236" s="20" t="s">
        <v>21</v>
      </c>
      <c r="F236" s="306">
        <v>0.432</v>
      </c>
      <c r="G236" s="41"/>
      <c r="H236" s="47"/>
    </row>
    <row r="237" s="2" customFormat="1" ht="16.8" customHeight="1">
      <c r="A237" s="41"/>
      <c r="B237" s="47"/>
      <c r="C237" s="307" t="s">
        <v>1611</v>
      </c>
      <c r="D237" s="41"/>
      <c r="E237" s="41"/>
      <c r="F237" s="41"/>
      <c r="G237" s="41"/>
      <c r="H237" s="47"/>
    </row>
    <row r="238" s="2" customFormat="1" ht="16.8" customHeight="1">
      <c r="A238" s="41"/>
      <c r="B238" s="47"/>
      <c r="C238" s="305" t="s">
        <v>793</v>
      </c>
      <c r="D238" s="305" t="s">
        <v>1655</v>
      </c>
      <c r="E238" s="20" t="s">
        <v>108</v>
      </c>
      <c r="F238" s="306">
        <v>116.05200000000001</v>
      </c>
      <c r="G238" s="41"/>
      <c r="H238" s="47"/>
    </row>
    <row r="239" s="2" customFormat="1" ht="16.8" customHeight="1">
      <c r="A239" s="41"/>
      <c r="B239" s="47"/>
      <c r="C239" s="305" t="s">
        <v>758</v>
      </c>
      <c r="D239" s="305" t="s">
        <v>1654</v>
      </c>
      <c r="E239" s="20" t="s">
        <v>108</v>
      </c>
      <c r="F239" s="306">
        <v>38.828000000000003</v>
      </c>
      <c r="G239" s="41"/>
      <c r="H239" s="47"/>
    </row>
    <row r="240" s="2" customFormat="1" ht="16.8" customHeight="1">
      <c r="A240" s="41"/>
      <c r="B240" s="47"/>
      <c r="C240" s="305" t="s">
        <v>764</v>
      </c>
      <c r="D240" s="305" t="s">
        <v>765</v>
      </c>
      <c r="E240" s="20" t="s">
        <v>258</v>
      </c>
      <c r="F240" s="306">
        <v>0.014</v>
      </c>
      <c r="G240" s="41"/>
      <c r="H240" s="47"/>
    </row>
    <row r="241" s="2" customFormat="1">
      <c r="A241" s="41"/>
      <c r="B241" s="47"/>
      <c r="C241" s="305" t="s">
        <v>802</v>
      </c>
      <c r="D241" s="305" t="s">
        <v>803</v>
      </c>
      <c r="E241" s="20" t="s">
        <v>108</v>
      </c>
      <c r="F241" s="306">
        <v>133.46000000000001</v>
      </c>
      <c r="G241" s="41"/>
      <c r="H241" s="47"/>
    </row>
    <row r="242" s="2" customFormat="1" ht="16.8" customHeight="1">
      <c r="A242" s="41"/>
      <c r="B242" s="47"/>
      <c r="C242" s="301" t="s">
        <v>167</v>
      </c>
      <c r="D242" s="302" t="s">
        <v>168</v>
      </c>
      <c r="E242" s="303" t="s">
        <v>108</v>
      </c>
      <c r="F242" s="304">
        <v>3.2269999999999999</v>
      </c>
      <c r="G242" s="41"/>
      <c r="H242" s="47"/>
    </row>
    <row r="243" s="2" customFormat="1" ht="16.8" customHeight="1">
      <c r="A243" s="41"/>
      <c r="B243" s="47"/>
      <c r="C243" s="305" t="s">
        <v>21</v>
      </c>
      <c r="D243" s="305" t="s">
        <v>357</v>
      </c>
      <c r="E243" s="20" t="s">
        <v>21</v>
      </c>
      <c r="F243" s="306">
        <v>0</v>
      </c>
      <c r="G243" s="41"/>
      <c r="H243" s="47"/>
    </row>
    <row r="244" s="2" customFormat="1" ht="16.8" customHeight="1">
      <c r="A244" s="41"/>
      <c r="B244" s="47"/>
      <c r="C244" s="305" t="s">
        <v>21</v>
      </c>
      <c r="D244" s="305" t="s">
        <v>358</v>
      </c>
      <c r="E244" s="20" t="s">
        <v>21</v>
      </c>
      <c r="F244" s="306">
        <v>3.4169999999999998</v>
      </c>
      <c r="G244" s="41"/>
      <c r="H244" s="47"/>
    </row>
    <row r="245" s="2" customFormat="1" ht="16.8" customHeight="1">
      <c r="A245" s="41"/>
      <c r="B245" s="47"/>
      <c r="C245" s="305" t="s">
        <v>21</v>
      </c>
      <c r="D245" s="305" t="s">
        <v>359</v>
      </c>
      <c r="E245" s="20" t="s">
        <v>21</v>
      </c>
      <c r="F245" s="306">
        <v>-0.19</v>
      </c>
      <c r="G245" s="41"/>
      <c r="H245" s="47"/>
    </row>
    <row r="246" s="2" customFormat="1" ht="16.8" customHeight="1">
      <c r="A246" s="41"/>
      <c r="B246" s="47"/>
      <c r="C246" s="305" t="s">
        <v>167</v>
      </c>
      <c r="D246" s="305" t="s">
        <v>226</v>
      </c>
      <c r="E246" s="20" t="s">
        <v>21</v>
      </c>
      <c r="F246" s="306">
        <v>3.2269999999999999</v>
      </c>
      <c r="G246" s="41"/>
      <c r="H246" s="47"/>
    </row>
    <row r="247" s="2" customFormat="1" ht="16.8" customHeight="1">
      <c r="A247" s="41"/>
      <c r="B247" s="47"/>
      <c r="C247" s="307" t="s">
        <v>1611</v>
      </c>
      <c r="D247" s="41"/>
      <c r="E247" s="41"/>
      <c r="F247" s="41"/>
      <c r="G247" s="41"/>
      <c r="H247" s="47"/>
    </row>
    <row r="248" s="2" customFormat="1">
      <c r="A248" s="41"/>
      <c r="B248" s="47"/>
      <c r="C248" s="305" t="s">
        <v>353</v>
      </c>
      <c r="D248" s="305" t="s">
        <v>1651</v>
      </c>
      <c r="E248" s="20" t="s">
        <v>108</v>
      </c>
      <c r="F248" s="306">
        <v>5.9420000000000002</v>
      </c>
      <c r="G248" s="41"/>
      <c r="H248" s="47"/>
    </row>
    <row r="249" s="2" customFormat="1" ht="16.8" customHeight="1">
      <c r="A249" s="41"/>
      <c r="B249" s="47"/>
      <c r="C249" s="305" t="s">
        <v>363</v>
      </c>
      <c r="D249" s="305" t="s">
        <v>364</v>
      </c>
      <c r="E249" s="20" t="s">
        <v>108</v>
      </c>
      <c r="F249" s="306">
        <v>3.5569999999999999</v>
      </c>
      <c r="G249" s="41"/>
      <c r="H249" s="47"/>
    </row>
    <row r="250" s="2" customFormat="1" ht="16.8" customHeight="1">
      <c r="A250" s="41"/>
      <c r="B250" s="47"/>
      <c r="C250" s="301" t="s">
        <v>85</v>
      </c>
      <c r="D250" s="302" t="s">
        <v>86</v>
      </c>
      <c r="E250" s="303" t="s">
        <v>108</v>
      </c>
      <c r="F250" s="304">
        <v>0</v>
      </c>
      <c r="G250" s="41"/>
      <c r="H250" s="47"/>
    </row>
    <row r="251" s="2" customFormat="1" ht="16.8" customHeight="1">
      <c r="A251" s="41"/>
      <c r="B251" s="47"/>
      <c r="C251" s="301" t="s">
        <v>1038</v>
      </c>
      <c r="D251" s="302" t="s">
        <v>1039</v>
      </c>
      <c r="E251" s="303" t="s">
        <v>108</v>
      </c>
      <c r="F251" s="304">
        <v>0</v>
      </c>
      <c r="G251" s="41"/>
      <c r="H251" s="47"/>
    </row>
    <row r="252" s="2" customFormat="1" ht="16.8" customHeight="1">
      <c r="A252" s="41"/>
      <c r="B252" s="47"/>
      <c r="C252" s="301" t="s">
        <v>1009</v>
      </c>
      <c r="D252" s="302" t="s">
        <v>1010</v>
      </c>
      <c r="E252" s="303" t="s">
        <v>108</v>
      </c>
      <c r="F252" s="304">
        <v>0</v>
      </c>
      <c r="G252" s="41"/>
      <c r="H252" s="47"/>
    </row>
    <row r="253" s="2" customFormat="1" ht="16.8" customHeight="1">
      <c r="A253" s="41"/>
      <c r="B253" s="47"/>
      <c r="C253" s="301" t="s">
        <v>1024</v>
      </c>
      <c r="D253" s="302" t="s">
        <v>1025</v>
      </c>
      <c r="E253" s="303" t="s">
        <v>108</v>
      </c>
      <c r="F253" s="304">
        <v>0</v>
      </c>
      <c r="G253" s="41"/>
      <c r="H253" s="47"/>
    </row>
    <row r="254" s="2" customFormat="1" ht="16.8" customHeight="1">
      <c r="A254" s="41"/>
      <c r="B254" s="47"/>
      <c r="C254" s="301" t="s">
        <v>1034</v>
      </c>
      <c r="D254" s="302" t="s">
        <v>1035</v>
      </c>
      <c r="E254" s="303" t="s">
        <v>108</v>
      </c>
      <c r="F254" s="304">
        <v>0</v>
      </c>
      <c r="G254" s="41"/>
      <c r="H254" s="47"/>
    </row>
    <row r="255" s="2" customFormat="1" ht="16.8" customHeight="1">
      <c r="A255" s="41"/>
      <c r="B255" s="47"/>
      <c r="C255" s="301" t="s">
        <v>1031</v>
      </c>
      <c r="D255" s="302" t="s">
        <v>1032</v>
      </c>
      <c r="E255" s="303" t="s">
        <v>108</v>
      </c>
      <c r="F255" s="304">
        <v>0</v>
      </c>
      <c r="G255" s="41"/>
      <c r="H255" s="47"/>
    </row>
    <row r="256" s="2" customFormat="1" ht="16.8" customHeight="1">
      <c r="A256" s="41"/>
      <c r="B256" s="47"/>
      <c r="C256" s="301" t="s">
        <v>1006</v>
      </c>
      <c r="D256" s="302" t="s">
        <v>1007</v>
      </c>
      <c r="E256" s="303" t="s">
        <v>108</v>
      </c>
      <c r="F256" s="304">
        <v>0</v>
      </c>
      <c r="G256" s="41"/>
      <c r="H256" s="47"/>
    </row>
    <row r="257" s="2" customFormat="1" ht="16.8" customHeight="1">
      <c r="A257" s="41"/>
      <c r="B257" s="47"/>
      <c r="C257" s="301" t="s">
        <v>95</v>
      </c>
      <c r="D257" s="302" t="s">
        <v>96</v>
      </c>
      <c r="E257" s="303" t="s">
        <v>108</v>
      </c>
      <c r="F257" s="304">
        <v>0</v>
      </c>
      <c r="G257" s="41"/>
      <c r="H257" s="47"/>
    </row>
    <row r="258" s="2" customFormat="1" ht="16.8" customHeight="1">
      <c r="A258" s="41"/>
      <c r="B258" s="47"/>
      <c r="C258" s="301" t="s">
        <v>1348</v>
      </c>
      <c r="D258" s="302" t="s">
        <v>1349</v>
      </c>
      <c r="E258" s="303" t="s">
        <v>108</v>
      </c>
      <c r="F258" s="304">
        <v>0</v>
      </c>
      <c r="G258" s="41"/>
      <c r="H258" s="47"/>
    </row>
    <row r="259" s="2" customFormat="1" ht="16.8" customHeight="1">
      <c r="A259" s="41"/>
      <c r="B259" s="47"/>
      <c r="C259" s="301" t="s">
        <v>1351</v>
      </c>
      <c r="D259" s="302" t="s">
        <v>1352</v>
      </c>
      <c r="E259" s="303" t="s">
        <v>108</v>
      </c>
      <c r="F259" s="304">
        <v>0</v>
      </c>
      <c r="G259" s="41"/>
      <c r="H259" s="47"/>
    </row>
    <row r="260" s="2" customFormat="1" ht="16.8" customHeight="1">
      <c r="A260" s="41"/>
      <c r="B260" s="47"/>
      <c r="C260" s="301" t="s">
        <v>1354</v>
      </c>
      <c r="D260" s="302" t="s">
        <v>1355</v>
      </c>
      <c r="E260" s="303" t="s">
        <v>108</v>
      </c>
      <c r="F260" s="304">
        <v>0</v>
      </c>
      <c r="G260" s="41"/>
      <c r="H260" s="47"/>
    </row>
    <row r="261" s="2" customFormat="1" ht="16.8" customHeight="1">
      <c r="A261" s="41"/>
      <c r="B261" s="47"/>
      <c r="C261" s="301" t="s">
        <v>1357</v>
      </c>
      <c r="D261" s="302" t="s">
        <v>1358</v>
      </c>
      <c r="E261" s="303" t="s">
        <v>108</v>
      </c>
      <c r="F261" s="304">
        <v>0</v>
      </c>
      <c r="G261" s="41"/>
      <c r="H261" s="47"/>
    </row>
    <row r="262" s="2" customFormat="1" ht="16.8" customHeight="1">
      <c r="A262" s="41"/>
      <c r="B262" s="47"/>
      <c r="C262" s="301" t="s">
        <v>1360</v>
      </c>
      <c r="D262" s="302" t="s">
        <v>1361</v>
      </c>
      <c r="E262" s="303" t="s">
        <v>108</v>
      </c>
      <c r="F262" s="304">
        <v>0</v>
      </c>
      <c r="G262" s="41"/>
      <c r="H262" s="47"/>
    </row>
    <row r="263" s="2" customFormat="1" ht="16.8" customHeight="1">
      <c r="A263" s="41"/>
      <c r="B263" s="47"/>
      <c r="C263" s="301" t="s">
        <v>1363</v>
      </c>
      <c r="D263" s="302" t="s">
        <v>1364</v>
      </c>
      <c r="E263" s="303" t="s">
        <v>108</v>
      </c>
      <c r="F263" s="304">
        <v>0</v>
      </c>
      <c r="G263" s="41"/>
      <c r="H263" s="47"/>
    </row>
    <row r="264" s="2" customFormat="1" ht="16.8" customHeight="1">
      <c r="A264" s="41"/>
      <c r="B264" s="47"/>
      <c r="C264" s="301" t="s">
        <v>170</v>
      </c>
      <c r="D264" s="302" t="s">
        <v>171</v>
      </c>
      <c r="E264" s="303" t="s">
        <v>146</v>
      </c>
      <c r="F264" s="304">
        <v>5.7359999999999998</v>
      </c>
      <c r="G264" s="41"/>
      <c r="H264" s="47"/>
    </row>
    <row r="265" s="2" customFormat="1" ht="16.8" customHeight="1">
      <c r="A265" s="41"/>
      <c r="B265" s="47"/>
      <c r="C265" s="305" t="s">
        <v>21</v>
      </c>
      <c r="D265" s="305" t="s">
        <v>246</v>
      </c>
      <c r="E265" s="20" t="s">
        <v>21</v>
      </c>
      <c r="F265" s="306">
        <v>6.2990000000000004</v>
      </c>
      <c r="G265" s="41"/>
      <c r="H265" s="47"/>
    </row>
    <row r="266" s="2" customFormat="1" ht="16.8" customHeight="1">
      <c r="A266" s="41"/>
      <c r="B266" s="47"/>
      <c r="C266" s="305" t="s">
        <v>21</v>
      </c>
      <c r="D266" s="305" t="s">
        <v>247</v>
      </c>
      <c r="E266" s="20" t="s">
        <v>21</v>
      </c>
      <c r="F266" s="306">
        <v>0</v>
      </c>
      <c r="G266" s="41"/>
      <c r="H266" s="47"/>
    </row>
    <row r="267" s="2" customFormat="1" ht="16.8" customHeight="1">
      <c r="A267" s="41"/>
      <c r="B267" s="47"/>
      <c r="C267" s="305" t="s">
        <v>21</v>
      </c>
      <c r="D267" s="305" t="s">
        <v>248</v>
      </c>
      <c r="E267" s="20" t="s">
        <v>21</v>
      </c>
      <c r="F267" s="306">
        <v>-0.56299999999999994</v>
      </c>
      <c r="G267" s="41"/>
      <c r="H267" s="47"/>
    </row>
    <row r="268" s="2" customFormat="1" ht="16.8" customHeight="1">
      <c r="A268" s="41"/>
      <c r="B268" s="47"/>
      <c r="C268" s="305" t="s">
        <v>170</v>
      </c>
      <c r="D268" s="305" t="s">
        <v>226</v>
      </c>
      <c r="E268" s="20" t="s">
        <v>21</v>
      </c>
      <c r="F268" s="306">
        <v>5.7359999999999998</v>
      </c>
      <c r="G268" s="41"/>
      <c r="H268" s="47"/>
    </row>
    <row r="269" s="2" customFormat="1" ht="16.8" customHeight="1">
      <c r="A269" s="41"/>
      <c r="B269" s="47"/>
      <c r="C269" s="307" t="s">
        <v>1611</v>
      </c>
      <c r="D269" s="41"/>
      <c r="E269" s="41"/>
      <c r="F269" s="41"/>
      <c r="G269" s="41"/>
      <c r="H269" s="47"/>
    </row>
    <row r="270" s="2" customFormat="1">
      <c r="A270" s="41"/>
      <c r="B270" s="47"/>
      <c r="C270" s="305" t="s">
        <v>242</v>
      </c>
      <c r="D270" s="305" t="s">
        <v>1646</v>
      </c>
      <c r="E270" s="20" t="s">
        <v>146</v>
      </c>
      <c r="F270" s="306">
        <v>5.7359999999999998</v>
      </c>
      <c r="G270" s="41"/>
      <c r="H270" s="47"/>
    </row>
    <row r="271" s="2" customFormat="1">
      <c r="A271" s="41"/>
      <c r="B271" s="47"/>
      <c r="C271" s="305" t="s">
        <v>250</v>
      </c>
      <c r="D271" s="305" t="s">
        <v>1659</v>
      </c>
      <c r="E271" s="20" t="s">
        <v>146</v>
      </c>
      <c r="F271" s="306">
        <v>57.359999999999999</v>
      </c>
      <c r="G271" s="41"/>
      <c r="H271" s="47"/>
    </row>
    <row r="272" s="2" customFormat="1" ht="16.8" customHeight="1">
      <c r="A272" s="41"/>
      <c r="B272" s="47"/>
      <c r="C272" s="305" t="s">
        <v>256</v>
      </c>
      <c r="D272" s="305" t="s">
        <v>1660</v>
      </c>
      <c r="E272" s="20" t="s">
        <v>258</v>
      </c>
      <c r="F272" s="306">
        <v>10.324999999999999</v>
      </c>
      <c r="G272" s="41"/>
      <c r="H272" s="47"/>
    </row>
    <row r="273" s="2" customFormat="1" ht="16.8" customHeight="1">
      <c r="A273" s="41"/>
      <c r="B273" s="47"/>
      <c r="C273" s="301" t="s">
        <v>173</v>
      </c>
      <c r="D273" s="302" t="s">
        <v>174</v>
      </c>
      <c r="E273" s="303" t="s">
        <v>119</v>
      </c>
      <c r="F273" s="304">
        <v>8.5</v>
      </c>
      <c r="G273" s="41"/>
      <c r="H273" s="47"/>
    </row>
    <row r="274" s="2" customFormat="1" ht="16.8" customHeight="1">
      <c r="A274" s="41"/>
      <c r="B274" s="47"/>
      <c r="C274" s="305" t="s">
        <v>21</v>
      </c>
      <c r="D274" s="305" t="s">
        <v>586</v>
      </c>
      <c r="E274" s="20" t="s">
        <v>21</v>
      </c>
      <c r="F274" s="306">
        <v>8.5</v>
      </c>
      <c r="G274" s="41"/>
      <c r="H274" s="47"/>
    </row>
    <row r="275" s="2" customFormat="1" ht="16.8" customHeight="1">
      <c r="A275" s="41"/>
      <c r="B275" s="47"/>
      <c r="C275" s="305" t="s">
        <v>173</v>
      </c>
      <c r="D275" s="305" t="s">
        <v>227</v>
      </c>
      <c r="E275" s="20" t="s">
        <v>21</v>
      </c>
      <c r="F275" s="306">
        <v>8.5</v>
      </c>
      <c r="G275" s="41"/>
      <c r="H275" s="47"/>
    </row>
    <row r="276" s="2" customFormat="1" ht="16.8" customHeight="1">
      <c r="A276" s="41"/>
      <c r="B276" s="47"/>
      <c r="C276" s="307" t="s">
        <v>1611</v>
      </c>
      <c r="D276" s="41"/>
      <c r="E276" s="41"/>
      <c r="F276" s="41"/>
      <c r="G276" s="41"/>
      <c r="H276" s="47"/>
    </row>
    <row r="277" s="2" customFormat="1" ht="16.8" customHeight="1">
      <c r="A277" s="41"/>
      <c r="B277" s="47"/>
      <c r="C277" s="305" t="s">
        <v>582</v>
      </c>
      <c r="D277" s="305" t="s">
        <v>1661</v>
      </c>
      <c r="E277" s="20" t="s">
        <v>119</v>
      </c>
      <c r="F277" s="306">
        <v>8.5</v>
      </c>
      <c r="G277" s="41"/>
      <c r="H277" s="47"/>
    </row>
    <row r="278" s="2" customFormat="1" ht="16.8" customHeight="1">
      <c r="A278" s="41"/>
      <c r="B278" s="47"/>
      <c r="C278" s="305" t="s">
        <v>588</v>
      </c>
      <c r="D278" s="305" t="s">
        <v>1662</v>
      </c>
      <c r="E278" s="20" t="s">
        <v>119</v>
      </c>
      <c r="F278" s="306">
        <v>510</v>
      </c>
      <c r="G278" s="41"/>
      <c r="H278" s="47"/>
    </row>
    <row r="279" s="2" customFormat="1" ht="16.8" customHeight="1">
      <c r="A279" s="41"/>
      <c r="B279" s="47"/>
      <c r="C279" s="305" t="s">
        <v>594</v>
      </c>
      <c r="D279" s="305" t="s">
        <v>1663</v>
      </c>
      <c r="E279" s="20" t="s">
        <v>119</v>
      </c>
      <c r="F279" s="306">
        <v>8.5</v>
      </c>
      <c r="G279" s="41"/>
      <c r="H279" s="47"/>
    </row>
    <row r="280" s="2" customFormat="1" ht="16.8" customHeight="1">
      <c r="A280" s="41"/>
      <c r="B280" s="47"/>
      <c r="C280" s="301" t="s">
        <v>176</v>
      </c>
      <c r="D280" s="302" t="s">
        <v>177</v>
      </c>
      <c r="E280" s="303" t="s">
        <v>146</v>
      </c>
      <c r="F280" s="304">
        <v>0.56299999999999994</v>
      </c>
      <c r="G280" s="41"/>
      <c r="H280" s="47"/>
    </row>
    <row r="281" s="2" customFormat="1" ht="16.8" customHeight="1">
      <c r="A281" s="41"/>
      <c r="B281" s="47"/>
      <c r="C281" s="305" t="s">
        <v>21</v>
      </c>
      <c r="D281" s="305" t="s">
        <v>148</v>
      </c>
      <c r="E281" s="20" t="s">
        <v>21</v>
      </c>
      <c r="F281" s="306">
        <v>1.4990000000000001</v>
      </c>
      <c r="G281" s="41"/>
      <c r="H281" s="47"/>
    </row>
    <row r="282" s="2" customFormat="1" ht="16.8" customHeight="1">
      <c r="A282" s="41"/>
      <c r="B282" s="47"/>
      <c r="C282" s="305" t="s">
        <v>21</v>
      </c>
      <c r="D282" s="305" t="s">
        <v>267</v>
      </c>
      <c r="E282" s="20" t="s">
        <v>21</v>
      </c>
      <c r="F282" s="306">
        <v>0</v>
      </c>
      <c r="G282" s="41"/>
      <c r="H282" s="47"/>
    </row>
    <row r="283" s="2" customFormat="1" ht="16.8" customHeight="1">
      <c r="A283" s="41"/>
      <c r="B283" s="47"/>
      <c r="C283" s="305" t="s">
        <v>21</v>
      </c>
      <c r="D283" s="305" t="s">
        <v>268</v>
      </c>
      <c r="E283" s="20" t="s">
        <v>21</v>
      </c>
      <c r="F283" s="306">
        <v>-0.63</v>
      </c>
      <c r="G283" s="41"/>
      <c r="H283" s="47"/>
    </row>
    <row r="284" s="2" customFormat="1" ht="16.8" customHeight="1">
      <c r="A284" s="41"/>
      <c r="B284" s="47"/>
      <c r="C284" s="305" t="s">
        <v>21</v>
      </c>
      <c r="D284" s="305" t="s">
        <v>269</v>
      </c>
      <c r="E284" s="20" t="s">
        <v>21</v>
      </c>
      <c r="F284" s="306">
        <v>-0.17999999999999999</v>
      </c>
      <c r="G284" s="41"/>
      <c r="H284" s="47"/>
    </row>
    <row r="285" s="2" customFormat="1" ht="16.8" customHeight="1">
      <c r="A285" s="41"/>
      <c r="B285" s="47"/>
      <c r="C285" s="305" t="s">
        <v>21</v>
      </c>
      <c r="D285" s="305" t="s">
        <v>270</v>
      </c>
      <c r="E285" s="20" t="s">
        <v>21</v>
      </c>
      <c r="F285" s="306">
        <v>-0.126</v>
      </c>
      <c r="G285" s="41"/>
      <c r="H285" s="47"/>
    </row>
    <row r="286" s="2" customFormat="1" ht="16.8" customHeight="1">
      <c r="A286" s="41"/>
      <c r="B286" s="47"/>
      <c r="C286" s="305" t="s">
        <v>176</v>
      </c>
      <c r="D286" s="305" t="s">
        <v>226</v>
      </c>
      <c r="E286" s="20" t="s">
        <v>21</v>
      </c>
      <c r="F286" s="306">
        <v>0.56299999999999994</v>
      </c>
      <c r="G286" s="41"/>
      <c r="H286" s="47"/>
    </row>
    <row r="287" s="2" customFormat="1" ht="16.8" customHeight="1">
      <c r="A287" s="41"/>
      <c r="B287" s="47"/>
      <c r="C287" s="307" t="s">
        <v>1611</v>
      </c>
      <c r="D287" s="41"/>
      <c r="E287" s="41"/>
      <c r="F287" s="41"/>
      <c r="G287" s="41"/>
      <c r="H287" s="47"/>
    </row>
    <row r="288" s="2" customFormat="1">
      <c r="A288" s="41"/>
      <c r="B288" s="47"/>
      <c r="C288" s="305" t="s">
        <v>263</v>
      </c>
      <c r="D288" s="305" t="s">
        <v>1625</v>
      </c>
      <c r="E288" s="20" t="s">
        <v>146</v>
      </c>
      <c r="F288" s="306">
        <v>0.56299999999999994</v>
      </c>
      <c r="G288" s="41"/>
      <c r="H288" s="47"/>
    </row>
    <row r="289" s="2" customFormat="1">
      <c r="A289" s="41"/>
      <c r="B289" s="47"/>
      <c r="C289" s="305" t="s">
        <v>242</v>
      </c>
      <c r="D289" s="305" t="s">
        <v>1646</v>
      </c>
      <c r="E289" s="20" t="s">
        <v>146</v>
      </c>
      <c r="F289" s="306">
        <v>5.7359999999999998</v>
      </c>
      <c r="G289" s="41"/>
      <c r="H289" s="47"/>
    </row>
    <row r="290" s="2" customFormat="1" ht="16.8" customHeight="1">
      <c r="A290" s="41"/>
      <c r="B290" s="47"/>
      <c r="C290" s="301" t="s">
        <v>179</v>
      </c>
      <c r="D290" s="302" t="s">
        <v>180</v>
      </c>
      <c r="E290" s="303" t="s">
        <v>108</v>
      </c>
      <c r="F290" s="304">
        <v>2.7599999999999998</v>
      </c>
      <c r="G290" s="41"/>
      <c r="H290" s="47"/>
    </row>
    <row r="291" s="2" customFormat="1" ht="16.8" customHeight="1">
      <c r="A291" s="41"/>
      <c r="B291" s="47"/>
      <c r="C291" s="305" t="s">
        <v>21</v>
      </c>
      <c r="D291" s="305" t="s">
        <v>225</v>
      </c>
      <c r="E291" s="20" t="s">
        <v>21</v>
      </c>
      <c r="F291" s="306">
        <v>2.7599999999999998</v>
      </c>
      <c r="G291" s="41"/>
      <c r="H291" s="47"/>
    </row>
    <row r="292" s="2" customFormat="1" ht="16.8" customHeight="1">
      <c r="A292" s="41"/>
      <c r="B292" s="47"/>
      <c r="C292" s="305" t="s">
        <v>179</v>
      </c>
      <c r="D292" s="305" t="s">
        <v>226</v>
      </c>
      <c r="E292" s="20" t="s">
        <v>21</v>
      </c>
      <c r="F292" s="306">
        <v>2.7599999999999998</v>
      </c>
      <c r="G292" s="41"/>
      <c r="H292" s="47"/>
    </row>
    <row r="293" s="2" customFormat="1" ht="16.8" customHeight="1">
      <c r="A293" s="41"/>
      <c r="B293" s="47"/>
      <c r="C293" s="307" t="s">
        <v>1611</v>
      </c>
      <c r="D293" s="41"/>
      <c r="E293" s="41"/>
      <c r="F293" s="41"/>
      <c r="G293" s="41"/>
      <c r="H293" s="47"/>
    </row>
    <row r="294" s="2" customFormat="1" ht="16.8" customHeight="1">
      <c r="A294" s="41"/>
      <c r="B294" s="47"/>
      <c r="C294" s="305" t="s">
        <v>218</v>
      </c>
      <c r="D294" s="305" t="s">
        <v>1664</v>
      </c>
      <c r="E294" s="20" t="s">
        <v>108</v>
      </c>
      <c r="F294" s="306">
        <v>2.7599999999999998</v>
      </c>
      <c r="G294" s="41"/>
      <c r="H294" s="47"/>
    </row>
    <row r="295" s="2" customFormat="1">
      <c r="A295" s="41"/>
      <c r="B295" s="47"/>
      <c r="C295" s="305" t="s">
        <v>337</v>
      </c>
      <c r="D295" s="305" t="s">
        <v>1665</v>
      </c>
      <c r="E295" s="20" t="s">
        <v>108</v>
      </c>
      <c r="F295" s="306">
        <v>2.7599999999999998</v>
      </c>
      <c r="G295" s="41"/>
      <c r="H295" s="47"/>
    </row>
    <row r="296" s="2" customFormat="1" ht="16.8" customHeight="1">
      <c r="A296" s="41"/>
      <c r="B296" s="47"/>
      <c r="C296" s="305" t="s">
        <v>342</v>
      </c>
      <c r="D296" s="305" t="s">
        <v>1666</v>
      </c>
      <c r="E296" s="20" t="s">
        <v>108</v>
      </c>
      <c r="F296" s="306">
        <v>2.7599999999999998</v>
      </c>
      <c r="G296" s="41"/>
      <c r="H296" s="47"/>
    </row>
    <row r="297" s="2" customFormat="1">
      <c r="A297" s="41"/>
      <c r="B297" s="47"/>
      <c r="C297" s="305" t="s">
        <v>684</v>
      </c>
      <c r="D297" s="305" t="s">
        <v>1667</v>
      </c>
      <c r="E297" s="20" t="s">
        <v>108</v>
      </c>
      <c r="F297" s="306">
        <v>2.7599999999999998</v>
      </c>
      <c r="G297" s="41"/>
      <c r="H297" s="47"/>
    </row>
    <row r="298" s="2" customFormat="1" ht="26.4" customHeight="1">
      <c r="A298" s="41"/>
      <c r="B298" s="47"/>
      <c r="C298" s="300" t="s">
        <v>1668</v>
      </c>
      <c r="D298" s="300" t="s">
        <v>86</v>
      </c>
      <c r="E298" s="41"/>
      <c r="F298" s="41"/>
      <c r="G298" s="41"/>
      <c r="H298" s="47"/>
    </row>
    <row r="299" s="2" customFormat="1" ht="16.8" customHeight="1">
      <c r="A299" s="41"/>
      <c r="B299" s="47"/>
      <c r="C299" s="301" t="s">
        <v>106</v>
      </c>
      <c r="D299" s="302" t="s">
        <v>107</v>
      </c>
      <c r="E299" s="303" t="s">
        <v>108</v>
      </c>
      <c r="F299" s="304">
        <v>5.681</v>
      </c>
      <c r="G299" s="41"/>
      <c r="H299" s="47"/>
    </row>
    <row r="300" s="2" customFormat="1" ht="16.8" customHeight="1">
      <c r="A300" s="41"/>
      <c r="B300" s="47"/>
      <c r="C300" s="305" t="s">
        <v>21</v>
      </c>
      <c r="D300" s="305" t="s">
        <v>853</v>
      </c>
      <c r="E300" s="20" t="s">
        <v>21</v>
      </c>
      <c r="F300" s="306">
        <v>0</v>
      </c>
      <c r="G300" s="41"/>
      <c r="H300" s="47"/>
    </row>
    <row r="301" s="2" customFormat="1" ht="16.8" customHeight="1">
      <c r="A301" s="41"/>
      <c r="B301" s="47"/>
      <c r="C301" s="305" t="s">
        <v>21</v>
      </c>
      <c r="D301" s="305" t="s">
        <v>1216</v>
      </c>
      <c r="E301" s="20" t="s">
        <v>21</v>
      </c>
      <c r="F301" s="306">
        <v>5.681</v>
      </c>
      <c r="G301" s="41"/>
      <c r="H301" s="47"/>
    </row>
    <row r="302" s="2" customFormat="1" ht="16.8" customHeight="1">
      <c r="A302" s="41"/>
      <c r="B302" s="47"/>
      <c r="C302" s="305" t="s">
        <v>106</v>
      </c>
      <c r="D302" s="305" t="s">
        <v>227</v>
      </c>
      <c r="E302" s="20" t="s">
        <v>21</v>
      </c>
      <c r="F302" s="306">
        <v>5.681</v>
      </c>
      <c r="G302" s="41"/>
      <c r="H302" s="47"/>
    </row>
    <row r="303" s="2" customFormat="1" ht="16.8" customHeight="1">
      <c r="A303" s="41"/>
      <c r="B303" s="47"/>
      <c r="C303" s="301" t="s">
        <v>110</v>
      </c>
      <c r="D303" s="302" t="s">
        <v>111</v>
      </c>
      <c r="E303" s="303" t="s">
        <v>108</v>
      </c>
      <c r="F303" s="304">
        <v>33.271999999999998</v>
      </c>
      <c r="G303" s="41"/>
      <c r="H303" s="47"/>
    </row>
    <row r="304" s="2" customFormat="1" ht="16.8" customHeight="1">
      <c r="A304" s="41"/>
      <c r="B304" s="47"/>
      <c r="C304" s="305" t="s">
        <v>21</v>
      </c>
      <c r="D304" s="305" t="s">
        <v>853</v>
      </c>
      <c r="E304" s="20" t="s">
        <v>21</v>
      </c>
      <c r="F304" s="306">
        <v>0</v>
      </c>
      <c r="G304" s="41"/>
      <c r="H304" s="47"/>
    </row>
    <row r="305" s="2" customFormat="1" ht="16.8" customHeight="1">
      <c r="A305" s="41"/>
      <c r="B305" s="47"/>
      <c r="C305" s="305" t="s">
        <v>21</v>
      </c>
      <c r="D305" s="305" t="s">
        <v>1202</v>
      </c>
      <c r="E305" s="20" t="s">
        <v>21</v>
      </c>
      <c r="F305" s="306">
        <v>15.826000000000001</v>
      </c>
      <c r="G305" s="41"/>
      <c r="H305" s="47"/>
    </row>
    <row r="306" s="2" customFormat="1" ht="16.8" customHeight="1">
      <c r="A306" s="41"/>
      <c r="B306" s="47"/>
      <c r="C306" s="305" t="s">
        <v>21</v>
      </c>
      <c r="D306" s="305" t="s">
        <v>1203</v>
      </c>
      <c r="E306" s="20" t="s">
        <v>21</v>
      </c>
      <c r="F306" s="306">
        <v>17.446000000000002</v>
      </c>
      <c r="G306" s="41"/>
      <c r="H306" s="47"/>
    </row>
    <row r="307" s="2" customFormat="1" ht="16.8" customHeight="1">
      <c r="A307" s="41"/>
      <c r="B307" s="47"/>
      <c r="C307" s="305" t="s">
        <v>110</v>
      </c>
      <c r="D307" s="305" t="s">
        <v>227</v>
      </c>
      <c r="E307" s="20" t="s">
        <v>21</v>
      </c>
      <c r="F307" s="306">
        <v>33.271999999999998</v>
      </c>
      <c r="G307" s="41"/>
      <c r="H307" s="47"/>
    </row>
    <row r="308" s="2" customFormat="1" ht="16.8" customHeight="1">
      <c r="A308" s="41"/>
      <c r="B308" s="47"/>
      <c r="C308" s="301" t="s">
        <v>114</v>
      </c>
      <c r="D308" s="302" t="s">
        <v>115</v>
      </c>
      <c r="E308" s="303" t="s">
        <v>108</v>
      </c>
      <c r="F308" s="304">
        <v>0</v>
      </c>
      <c r="G308" s="41"/>
      <c r="H308" s="47"/>
    </row>
    <row r="309" s="2" customFormat="1" ht="16.8" customHeight="1">
      <c r="A309" s="41"/>
      <c r="B309" s="47"/>
      <c r="C309" s="301" t="s">
        <v>1028</v>
      </c>
      <c r="D309" s="302" t="s">
        <v>1029</v>
      </c>
      <c r="E309" s="303" t="s">
        <v>108</v>
      </c>
      <c r="F309" s="304">
        <v>112.54000000000001</v>
      </c>
      <c r="G309" s="41"/>
      <c r="H309" s="47"/>
    </row>
    <row r="310" s="2" customFormat="1" ht="16.8" customHeight="1">
      <c r="A310" s="41"/>
      <c r="B310" s="47"/>
      <c r="C310" s="301" t="s">
        <v>1608</v>
      </c>
      <c r="D310" s="302" t="s">
        <v>1609</v>
      </c>
      <c r="E310" s="303" t="s">
        <v>108</v>
      </c>
      <c r="F310" s="304">
        <v>0</v>
      </c>
      <c r="G310" s="41"/>
      <c r="H310" s="47"/>
    </row>
    <row r="311" s="2" customFormat="1" ht="16.8" customHeight="1">
      <c r="A311" s="41"/>
      <c r="B311" s="47"/>
      <c r="C311" s="301" t="s">
        <v>121</v>
      </c>
      <c r="D311" s="302" t="s">
        <v>122</v>
      </c>
      <c r="E311" s="303" t="s">
        <v>108</v>
      </c>
      <c r="F311" s="304">
        <v>21.565999999999999</v>
      </c>
      <c r="G311" s="41"/>
      <c r="H311" s="47"/>
    </row>
    <row r="312" s="2" customFormat="1" ht="16.8" customHeight="1">
      <c r="A312" s="41"/>
      <c r="B312" s="47"/>
      <c r="C312" s="305" t="s">
        <v>21</v>
      </c>
      <c r="D312" s="305" t="s">
        <v>672</v>
      </c>
      <c r="E312" s="20" t="s">
        <v>21</v>
      </c>
      <c r="F312" s="306">
        <v>0</v>
      </c>
      <c r="G312" s="41"/>
      <c r="H312" s="47"/>
    </row>
    <row r="313" s="2" customFormat="1" ht="16.8" customHeight="1">
      <c r="A313" s="41"/>
      <c r="B313" s="47"/>
      <c r="C313" s="305" t="s">
        <v>21</v>
      </c>
      <c r="D313" s="305" t="s">
        <v>1153</v>
      </c>
      <c r="E313" s="20" t="s">
        <v>21</v>
      </c>
      <c r="F313" s="306">
        <v>21.565999999999999</v>
      </c>
      <c r="G313" s="41"/>
      <c r="H313" s="47"/>
    </row>
    <row r="314" s="2" customFormat="1" ht="16.8" customHeight="1">
      <c r="A314" s="41"/>
      <c r="B314" s="47"/>
      <c r="C314" s="305" t="s">
        <v>121</v>
      </c>
      <c r="D314" s="305" t="s">
        <v>226</v>
      </c>
      <c r="E314" s="20" t="s">
        <v>21</v>
      </c>
      <c r="F314" s="306">
        <v>21.565999999999999</v>
      </c>
      <c r="G314" s="41"/>
      <c r="H314" s="47"/>
    </row>
    <row r="315" s="2" customFormat="1" ht="16.8" customHeight="1">
      <c r="A315" s="41"/>
      <c r="B315" s="47"/>
      <c r="C315" s="301" t="s">
        <v>124</v>
      </c>
      <c r="D315" s="302" t="s">
        <v>125</v>
      </c>
      <c r="E315" s="303" t="s">
        <v>108</v>
      </c>
      <c r="F315" s="304">
        <v>0</v>
      </c>
      <c r="G315" s="41"/>
      <c r="H315" s="47"/>
    </row>
    <row r="316" s="2" customFormat="1" ht="16.8" customHeight="1">
      <c r="A316" s="41"/>
      <c r="B316" s="47"/>
      <c r="C316" s="301" t="s">
        <v>1015</v>
      </c>
      <c r="D316" s="302" t="s">
        <v>1016</v>
      </c>
      <c r="E316" s="303" t="s">
        <v>108</v>
      </c>
      <c r="F316" s="304">
        <v>279.94999999999999</v>
      </c>
      <c r="G316" s="41"/>
      <c r="H316" s="47"/>
    </row>
    <row r="317" s="2" customFormat="1" ht="16.8" customHeight="1">
      <c r="A317" s="41"/>
      <c r="B317" s="47"/>
      <c r="C317" s="305" t="s">
        <v>21</v>
      </c>
      <c r="D317" s="305" t="s">
        <v>1117</v>
      </c>
      <c r="E317" s="20" t="s">
        <v>21</v>
      </c>
      <c r="F317" s="306">
        <v>279.94999999999999</v>
      </c>
      <c r="G317" s="41"/>
      <c r="H317" s="47"/>
    </row>
    <row r="318" s="2" customFormat="1" ht="16.8" customHeight="1">
      <c r="A318" s="41"/>
      <c r="B318" s="47"/>
      <c r="C318" s="305" t="s">
        <v>1015</v>
      </c>
      <c r="D318" s="305" t="s">
        <v>226</v>
      </c>
      <c r="E318" s="20" t="s">
        <v>21</v>
      </c>
      <c r="F318" s="306">
        <v>279.94999999999999</v>
      </c>
      <c r="G318" s="41"/>
      <c r="H318" s="47"/>
    </row>
    <row r="319" s="2" customFormat="1" ht="16.8" customHeight="1">
      <c r="A319" s="41"/>
      <c r="B319" s="47"/>
      <c r="C319" s="301" t="s">
        <v>1333</v>
      </c>
      <c r="D319" s="302" t="s">
        <v>1334</v>
      </c>
      <c r="E319" s="303" t="s">
        <v>108</v>
      </c>
      <c r="F319" s="304">
        <v>0</v>
      </c>
      <c r="G319" s="41"/>
      <c r="H319" s="47"/>
    </row>
    <row r="320" s="2" customFormat="1" ht="16.8" customHeight="1">
      <c r="A320" s="41"/>
      <c r="B320" s="47"/>
      <c r="C320" s="301" t="s">
        <v>128</v>
      </c>
      <c r="D320" s="302" t="s">
        <v>129</v>
      </c>
      <c r="E320" s="303" t="s">
        <v>108</v>
      </c>
      <c r="F320" s="304">
        <v>6.194</v>
      </c>
      <c r="G320" s="41"/>
      <c r="H320" s="47"/>
    </row>
    <row r="321" s="2" customFormat="1" ht="16.8" customHeight="1">
      <c r="A321" s="41"/>
      <c r="B321" s="47"/>
      <c r="C321" s="305" t="s">
        <v>21</v>
      </c>
      <c r="D321" s="305" t="s">
        <v>674</v>
      </c>
      <c r="E321" s="20" t="s">
        <v>21</v>
      </c>
      <c r="F321" s="306">
        <v>0</v>
      </c>
      <c r="G321" s="41"/>
      <c r="H321" s="47"/>
    </row>
    <row r="322" s="2" customFormat="1" ht="16.8" customHeight="1">
      <c r="A322" s="41"/>
      <c r="B322" s="47"/>
      <c r="C322" s="305" t="s">
        <v>21</v>
      </c>
      <c r="D322" s="305" t="s">
        <v>1154</v>
      </c>
      <c r="E322" s="20" t="s">
        <v>21</v>
      </c>
      <c r="F322" s="306">
        <v>6.194</v>
      </c>
      <c r="G322" s="41"/>
      <c r="H322" s="47"/>
    </row>
    <row r="323" s="2" customFormat="1" ht="16.8" customHeight="1">
      <c r="A323" s="41"/>
      <c r="B323" s="47"/>
      <c r="C323" s="305" t="s">
        <v>128</v>
      </c>
      <c r="D323" s="305" t="s">
        <v>226</v>
      </c>
      <c r="E323" s="20" t="s">
        <v>21</v>
      </c>
      <c r="F323" s="306">
        <v>6.194</v>
      </c>
      <c r="G323" s="41"/>
      <c r="H323" s="47"/>
    </row>
    <row r="324" s="2" customFormat="1" ht="16.8" customHeight="1">
      <c r="A324" s="41"/>
      <c r="B324" s="47"/>
      <c r="C324" s="301" t="s">
        <v>132</v>
      </c>
      <c r="D324" s="302" t="s">
        <v>133</v>
      </c>
      <c r="E324" s="303" t="s">
        <v>108</v>
      </c>
      <c r="F324" s="304">
        <v>0</v>
      </c>
      <c r="G324" s="41"/>
      <c r="H324" s="47"/>
    </row>
    <row r="325" s="2" customFormat="1" ht="16.8" customHeight="1">
      <c r="A325" s="41"/>
      <c r="B325" s="47"/>
      <c r="C325" s="301" t="s">
        <v>1019</v>
      </c>
      <c r="D325" s="302" t="s">
        <v>1020</v>
      </c>
      <c r="E325" s="303" t="s">
        <v>108</v>
      </c>
      <c r="F325" s="304">
        <v>30.539999999999999</v>
      </c>
      <c r="G325" s="41"/>
      <c r="H325" s="47"/>
    </row>
    <row r="326" s="2" customFormat="1" ht="16.8" customHeight="1">
      <c r="A326" s="41"/>
      <c r="B326" s="47"/>
      <c r="C326" s="305" t="s">
        <v>21</v>
      </c>
      <c r="D326" s="305" t="s">
        <v>1125</v>
      </c>
      <c r="E326" s="20" t="s">
        <v>21</v>
      </c>
      <c r="F326" s="306">
        <v>30.539999999999999</v>
      </c>
      <c r="G326" s="41"/>
      <c r="H326" s="47"/>
    </row>
    <row r="327" s="2" customFormat="1" ht="16.8" customHeight="1">
      <c r="A327" s="41"/>
      <c r="B327" s="47"/>
      <c r="C327" s="305" t="s">
        <v>1019</v>
      </c>
      <c r="D327" s="305" t="s">
        <v>226</v>
      </c>
      <c r="E327" s="20" t="s">
        <v>21</v>
      </c>
      <c r="F327" s="306">
        <v>30.539999999999999</v>
      </c>
      <c r="G327" s="41"/>
      <c r="H327" s="47"/>
    </row>
    <row r="328" s="2" customFormat="1" ht="16.8" customHeight="1">
      <c r="A328" s="41"/>
      <c r="B328" s="47"/>
      <c r="C328" s="301" t="s">
        <v>1337</v>
      </c>
      <c r="D328" s="302" t="s">
        <v>1338</v>
      </c>
      <c r="E328" s="303" t="s">
        <v>108</v>
      </c>
      <c r="F328" s="304">
        <v>0</v>
      </c>
      <c r="G328" s="41"/>
      <c r="H328" s="47"/>
    </row>
    <row r="329" s="2" customFormat="1" ht="16.8" customHeight="1">
      <c r="A329" s="41"/>
      <c r="B329" s="47"/>
      <c r="C329" s="301" t="s">
        <v>135</v>
      </c>
      <c r="D329" s="302" t="s">
        <v>136</v>
      </c>
      <c r="E329" s="303" t="s">
        <v>108</v>
      </c>
      <c r="F329" s="304">
        <v>18.18</v>
      </c>
      <c r="G329" s="41"/>
      <c r="H329" s="47"/>
    </row>
    <row r="330" s="2" customFormat="1" ht="16.8" customHeight="1">
      <c r="A330" s="41"/>
      <c r="B330" s="47"/>
      <c r="C330" s="305" t="s">
        <v>21</v>
      </c>
      <c r="D330" s="305" t="s">
        <v>1099</v>
      </c>
      <c r="E330" s="20" t="s">
        <v>21</v>
      </c>
      <c r="F330" s="306">
        <v>17.414999999999999</v>
      </c>
      <c r="G330" s="41"/>
      <c r="H330" s="47"/>
    </row>
    <row r="331" s="2" customFormat="1" ht="16.8" customHeight="1">
      <c r="A331" s="41"/>
      <c r="B331" s="47"/>
      <c r="C331" s="305" t="s">
        <v>21</v>
      </c>
      <c r="D331" s="305" t="s">
        <v>1100</v>
      </c>
      <c r="E331" s="20" t="s">
        <v>21</v>
      </c>
      <c r="F331" s="306">
        <v>0.27900000000000003</v>
      </c>
      <c r="G331" s="41"/>
      <c r="H331" s="47"/>
    </row>
    <row r="332" s="2" customFormat="1" ht="16.8" customHeight="1">
      <c r="A332" s="41"/>
      <c r="B332" s="47"/>
      <c r="C332" s="305" t="s">
        <v>21</v>
      </c>
      <c r="D332" s="305" t="s">
        <v>1101</v>
      </c>
      <c r="E332" s="20" t="s">
        <v>21</v>
      </c>
      <c r="F332" s="306">
        <v>0.48599999999999999</v>
      </c>
      <c r="G332" s="41"/>
      <c r="H332" s="47"/>
    </row>
    <row r="333" s="2" customFormat="1" ht="16.8" customHeight="1">
      <c r="A333" s="41"/>
      <c r="B333" s="47"/>
      <c r="C333" s="305" t="s">
        <v>135</v>
      </c>
      <c r="D333" s="305" t="s">
        <v>226</v>
      </c>
      <c r="E333" s="20" t="s">
        <v>21</v>
      </c>
      <c r="F333" s="306">
        <v>18.18</v>
      </c>
      <c r="G333" s="41"/>
      <c r="H333" s="47"/>
    </row>
    <row r="334" s="2" customFormat="1" ht="16.8" customHeight="1">
      <c r="A334" s="41"/>
      <c r="B334" s="47"/>
      <c r="C334" s="301" t="s">
        <v>138</v>
      </c>
      <c r="D334" s="302" t="s">
        <v>139</v>
      </c>
      <c r="E334" s="303" t="s">
        <v>108</v>
      </c>
      <c r="F334" s="304">
        <v>32.451999999999998</v>
      </c>
      <c r="G334" s="41"/>
      <c r="H334" s="47"/>
    </row>
    <row r="335" s="2" customFormat="1" ht="16.8" customHeight="1">
      <c r="A335" s="41"/>
      <c r="B335" s="47"/>
      <c r="C335" s="305" t="s">
        <v>21</v>
      </c>
      <c r="D335" s="305" t="s">
        <v>1095</v>
      </c>
      <c r="E335" s="20" t="s">
        <v>21</v>
      </c>
      <c r="F335" s="306">
        <v>32.895000000000003</v>
      </c>
      <c r="G335" s="41"/>
      <c r="H335" s="47"/>
    </row>
    <row r="336" s="2" customFormat="1" ht="16.8" customHeight="1">
      <c r="A336" s="41"/>
      <c r="B336" s="47"/>
      <c r="C336" s="305" t="s">
        <v>21</v>
      </c>
      <c r="D336" s="305" t="s">
        <v>1096</v>
      </c>
      <c r="E336" s="20" t="s">
        <v>21</v>
      </c>
      <c r="F336" s="306">
        <v>-0.315</v>
      </c>
      <c r="G336" s="41"/>
      <c r="H336" s="47"/>
    </row>
    <row r="337" s="2" customFormat="1" ht="16.8" customHeight="1">
      <c r="A337" s="41"/>
      <c r="B337" s="47"/>
      <c r="C337" s="305" t="s">
        <v>21</v>
      </c>
      <c r="D337" s="305" t="s">
        <v>1097</v>
      </c>
      <c r="E337" s="20" t="s">
        <v>21</v>
      </c>
      <c r="F337" s="306">
        <v>-0.128</v>
      </c>
      <c r="G337" s="41"/>
      <c r="H337" s="47"/>
    </row>
    <row r="338" s="2" customFormat="1" ht="16.8" customHeight="1">
      <c r="A338" s="41"/>
      <c r="B338" s="47"/>
      <c r="C338" s="305" t="s">
        <v>138</v>
      </c>
      <c r="D338" s="305" t="s">
        <v>226</v>
      </c>
      <c r="E338" s="20" t="s">
        <v>21</v>
      </c>
      <c r="F338" s="306">
        <v>32.451999999999998</v>
      </c>
      <c r="G338" s="41"/>
      <c r="H338" s="47"/>
    </row>
    <row r="339" s="2" customFormat="1" ht="16.8" customHeight="1">
      <c r="A339" s="41"/>
      <c r="B339" s="47"/>
      <c r="C339" s="301" t="s">
        <v>79</v>
      </c>
      <c r="D339" s="302" t="s">
        <v>80</v>
      </c>
      <c r="E339" s="303" t="s">
        <v>108</v>
      </c>
      <c r="F339" s="304">
        <v>0</v>
      </c>
      <c r="G339" s="41"/>
      <c r="H339" s="47"/>
    </row>
    <row r="340" s="2" customFormat="1" ht="16.8" customHeight="1">
      <c r="A340" s="41"/>
      <c r="B340" s="47"/>
      <c r="C340" s="301" t="s">
        <v>152</v>
      </c>
      <c r="D340" s="302" t="s">
        <v>153</v>
      </c>
      <c r="E340" s="303" t="s">
        <v>108</v>
      </c>
      <c r="F340" s="304">
        <v>0</v>
      </c>
      <c r="G340" s="41"/>
      <c r="H340" s="47"/>
    </row>
    <row r="341" s="2" customFormat="1" ht="16.8" customHeight="1">
      <c r="A341" s="41"/>
      <c r="B341" s="47"/>
      <c r="C341" s="301" t="s">
        <v>155</v>
      </c>
      <c r="D341" s="302" t="s">
        <v>156</v>
      </c>
      <c r="E341" s="303" t="s">
        <v>108</v>
      </c>
      <c r="F341" s="304">
        <v>0</v>
      </c>
      <c r="G341" s="41"/>
      <c r="H341" s="47"/>
    </row>
    <row r="342" s="2" customFormat="1" ht="16.8" customHeight="1">
      <c r="A342" s="41"/>
      <c r="B342" s="47"/>
      <c r="C342" s="301" t="s">
        <v>158</v>
      </c>
      <c r="D342" s="302" t="s">
        <v>159</v>
      </c>
      <c r="E342" s="303" t="s">
        <v>108</v>
      </c>
      <c r="F342" s="304">
        <v>0</v>
      </c>
      <c r="G342" s="41"/>
      <c r="H342" s="47"/>
    </row>
    <row r="343" s="2" customFormat="1" ht="16.8" customHeight="1">
      <c r="A343" s="41"/>
      <c r="B343" s="47"/>
      <c r="C343" s="301" t="s">
        <v>161</v>
      </c>
      <c r="D343" s="302" t="s">
        <v>162</v>
      </c>
      <c r="E343" s="303" t="s">
        <v>108</v>
      </c>
      <c r="F343" s="304">
        <v>0</v>
      </c>
      <c r="G343" s="41"/>
      <c r="H343" s="47"/>
    </row>
    <row r="344" s="2" customFormat="1" ht="16.8" customHeight="1">
      <c r="A344" s="41"/>
      <c r="B344" s="47"/>
      <c r="C344" s="301" t="s">
        <v>164</v>
      </c>
      <c r="D344" s="302" t="s">
        <v>165</v>
      </c>
      <c r="E344" s="303" t="s">
        <v>108</v>
      </c>
      <c r="F344" s="304">
        <v>0.88600000000000001</v>
      </c>
      <c r="G344" s="41"/>
      <c r="H344" s="47"/>
    </row>
    <row r="345" s="2" customFormat="1" ht="16.8" customHeight="1">
      <c r="A345" s="41"/>
      <c r="B345" s="47"/>
      <c r="C345" s="305" t="s">
        <v>21</v>
      </c>
      <c r="D345" s="305" t="s">
        <v>798</v>
      </c>
      <c r="E345" s="20" t="s">
        <v>21</v>
      </c>
      <c r="F345" s="306">
        <v>0</v>
      </c>
      <c r="G345" s="41"/>
      <c r="H345" s="47"/>
    </row>
    <row r="346" s="2" customFormat="1" ht="16.8" customHeight="1">
      <c r="A346" s="41"/>
      <c r="B346" s="47"/>
      <c r="C346" s="305" t="s">
        <v>21</v>
      </c>
      <c r="D346" s="305" t="s">
        <v>1184</v>
      </c>
      <c r="E346" s="20" t="s">
        <v>21</v>
      </c>
      <c r="F346" s="306">
        <v>0.88600000000000001</v>
      </c>
      <c r="G346" s="41"/>
      <c r="H346" s="47"/>
    </row>
    <row r="347" s="2" customFormat="1" ht="16.8" customHeight="1">
      <c r="A347" s="41"/>
      <c r="B347" s="47"/>
      <c r="C347" s="305" t="s">
        <v>164</v>
      </c>
      <c r="D347" s="305" t="s">
        <v>226</v>
      </c>
      <c r="E347" s="20" t="s">
        <v>21</v>
      </c>
      <c r="F347" s="306">
        <v>0.88600000000000001</v>
      </c>
      <c r="G347" s="41"/>
      <c r="H347" s="47"/>
    </row>
    <row r="348" s="2" customFormat="1" ht="16.8" customHeight="1">
      <c r="A348" s="41"/>
      <c r="B348" s="47"/>
      <c r="C348" s="301" t="s">
        <v>167</v>
      </c>
      <c r="D348" s="302" t="s">
        <v>168</v>
      </c>
      <c r="E348" s="303" t="s">
        <v>108</v>
      </c>
      <c r="F348" s="304">
        <v>0</v>
      </c>
      <c r="G348" s="41"/>
      <c r="H348" s="47"/>
    </row>
    <row r="349" s="2" customFormat="1" ht="16.8" customHeight="1">
      <c r="A349" s="41"/>
      <c r="B349" s="47"/>
      <c r="C349" s="301" t="s">
        <v>85</v>
      </c>
      <c r="D349" s="302" t="s">
        <v>86</v>
      </c>
      <c r="E349" s="303" t="s">
        <v>108</v>
      </c>
      <c r="F349" s="304">
        <v>112.54000000000001</v>
      </c>
      <c r="G349" s="41"/>
      <c r="H349" s="47"/>
    </row>
    <row r="350" s="2" customFormat="1" ht="16.8" customHeight="1">
      <c r="A350" s="41"/>
      <c r="B350" s="47"/>
      <c r="C350" s="305" t="s">
        <v>21</v>
      </c>
      <c r="D350" s="305" t="s">
        <v>1108</v>
      </c>
      <c r="E350" s="20" t="s">
        <v>21</v>
      </c>
      <c r="F350" s="306">
        <v>112.54000000000001</v>
      </c>
      <c r="G350" s="41"/>
      <c r="H350" s="47"/>
    </row>
    <row r="351" s="2" customFormat="1" ht="16.8" customHeight="1">
      <c r="A351" s="41"/>
      <c r="B351" s="47"/>
      <c r="C351" s="305" t="s">
        <v>85</v>
      </c>
      <c r="D351" s="305" t="s">
        <v>226</v>
      </c>
      <c r="E351" s="20" t="s">
        <v>21</v>
      </c>
      <c r="F351" s="306">
        <v>112.54000000000001</v>
      </c>
      <c r="G351" s="41"/>
      <c r="H351" s="47"/>
    </row>
    <row r="352" s="2" customFormat="1" ht="16.8" customHeight="1">
      <c r="A352" s="41"/>
      <c r="B352" s="47"/>
      <c r="C352" s="301" t="s">
        <v>1038</v>
      </c>
      <c r="D352" s="302" t="s">
        <v>1039</v>
      </c>
      <c r="E352" s="303" t="s">
        <v>108</v>
      </c>
      <c r="F352" s="304">
        <v>112.22</v>
      </c>
      <c r="G352" s="41"/>
      <c r="H352" s="47"/>
    </row>
    <row r="353" s="2" customFormat="1" ht="16.8" customHeight="1">
      <c r="A353" s="41"/>
      <c r="B353" s="47"/>
      <c r="C353" s="305" t="s">
        <v>21</v>
      </c>
      <c r="D353" s="305" t="s">
        <v>1227</v>
      </c>
      <c r="E353" s="20" t="s">
        <v>21</v>
      </c>
      <c r="F353" s="306">
        <v>0</v>
      </c>
      <c r="G353" s="41"/>
      <c r="H353" s="47"/>
    </row>
    <row r="354" s="2" customFormat="1" ht="16.8" customHeight="1">
      <c r="A354" s="41"/>
      <c r="B354" s="47"/>
      <c r="C354" s="305" t="s">
        <v>21</v>
      </c>
      <c r="D354" s="305" t="s">
        <v>1228</v>
      </c>
      <c r="E354" s="20" t="s">
        <v>21</v>
      </c>
      <c r="F354" s="306">
        <v>112.22</v>
      </c>
      <c r="G354" s="41"/>
      <c r="H354" s="47"/>
    </row>
    <row r="355" s="2" customFormat="1" ht="16.8" customHeight="1">
      <c r="A355" s="41"/>
      <c r="B355" s="47"/>
      <c r="C355" s="305" t="s">
        <v>1038</v>
      </c>
      <c r="D355" s="305" t="s">
        <v>226</v>
      </c>
      <c r="E355" s="20" t="s">
        <v>21</v>
      </c>
      <c r="F355" s="306">
        <v>112.22</v>
      </c>
      <c r="G355" s="41"/>
      <c r="H355" s="47"/>
    </row>
    <row r="356" s="2" customFormat="1" ht="16.8" customHeight="1">
      <c r="A356" s="41"/>
      <c r="B356" s="47"/>
      <c r="C356" s="301" t="s">
        <v>1009</v>
      </c>
      <c r="D356" s="302" t="s">
        <v>1010</v>
      </c>
      <c r="E356" s="303" t="s">
        <v>108</v>
      </c>
      <c r="F356" s="304">
        <v>11.609999999999999</v>
      </c>
      <c r="G356" s="41"/>
      <c r="H356" s="47"/>
    </row>
    <row r="357" s="2" customFormat="1" ht="16.8" customHeight="1">
      <c r="A357" s="41"/>
      <c r="B357" s="47"/>
      <c r="C357" s="305" t="s">
        <v>21</v>
      </c>
      <c r="D357" s="305" t="s">
        <v>1049</v>
      </c>
      <c r="E357" s="20" t="s">
        <v>21</v>
      </c>
      <c r="F357" s="306">
        <v>0</v>
      </c>
      <c r="G357" s="41"/>
      <c r="H357" s="47"/>
    </row>
    <row r="358" s="2" customFormat="1" ht="16.8" customHeight="1">
      <c r="A358" s="41"/>
      <c r="B358" s="47"/>
      <c r="C358" s="305" t="s">
        <v>21</v>
      </c>
      <c r="D358" s="305" t="s">
        <v>1048</v>
      </c>
      <c r="E358" s="20" t="s">
        <v>21</v>
      </c>
      <c r="F358" s="306">
        <v>11.609999999999999</v>
      </c>
      <c r="G358" s="41"/>
      <c r="H358" s="47"/>
    </row>
    <row r="359" s="2" customFormat="1" ht="16.8" customHeight="1">
      <c r="A359" s="41"/>
      <c r="B359" s="47"/>
      <c r="C359" s="305" t="s">
        <v>1009</v>
      </c>
      <c r="D359" s="305" t="s">
        <v>226</v>
      </c>
      <c r="E359" s="20" t="s">
        <v>21</v>
      </c>
      <c r="F359" s="306">
        <v>11.609999999999999</v>
      </c>
      <c r="G359" s="41"/>
      <c r="H359" s="47"/>
    </row>
    <row r="360" s="2" customFormat="1" ht="16.8" customHeight="1">
      <c r="A360" s="41"/>
      <c r="B360" s="47"/>
      <c r="C360" s="301" t="s">
        <v>1024</v>
      </c>
      <c r="D360" s="302" t="s">
        <v>1025</v>
      </c>
      <c r="E360" s="303" t="s">
        <v>108</v>
      </c>
      <c r="F360" s="304">
        <v>119.212</v>
      </c>
      <c r="G360" s="41"/>
      <c r="H360" s="47"/>
    </row>
    <row r="361" s="2" customFormat="1" ht="16.8" customHeight="1">
      <c r="A361" s="41"/>
      <c r="B361" s="47"/>
      <c r="C361" s="305" t="s">
        <v>21</v>
      </c>
      <c r="D361" s="305" t="s">
        <v>1178</v>
      </c>
      <c r="E361" s="20" t="s">
        <v>21</v>
      </c>
      <c r="F361" s="306">
        <v>119.212</v>
      </c>
      <c r="G361" s="41"/>
      <c r="H361" s="47"/>
    </row>
    <row r="362" s="2" customFormat="1" ht="16.8" customHeight="1">
      <c r="A362" s="41"/>
      <c r="B362" s="47"/>
      <c r="C362" s="305" t="s">
        <v>1024</v>
      </c>
      <c r="D362" s="305" t="s">
        <v>226</v>
      </c>
      <c r="E362" s="20" t="s">
        <v>21</v>
      </c>
      <c r="F362" s="306">
        <v>119.212</v>
      </c>
      <c r="G362" s="41"/>
      <c r="H362" s="47"/>
    </row>
    <row r="363" s="2" customFormat="1" ht="16.8" customHeight="1">
      <c r="A363" s="41"/>
      <c r="B363" s="47"/>
      <c r="C363" s="301" t="s">
        <v>1034</v>
      </c>
      <c r="D363" s="302" t="s">
        <v>1035</v>
      </c>
      <c r="E363" s="303" t="s">
        <v>108</v>
      </c>
      <c r="F363" s="304">
        <v>15.321999999999999</v>
      </c>
      <c r="G363" s="41"/>
      <c r="H363" s="47"/>
    </row>
    <row r="364" s="2" customFormat="1" ht="16.8" customHeight="1">
      <c r="A364" s="41"/>
      <c r="B364" s="47"/>
      <c r="C364" s="305" t="s">
        <v>21</v>
      </c>
      <c r="D364" s="305" t="s">
        <v>1194</v>
      </c>
      <c r="E364" s="20" t="s">
        <v>21</v>
      </c>
      <c r="F364" s="306">
        <v>0</v>
      </c>
      <c r="G364" s="41"/>
      <c r="H364" s="47"/>
    </row>
    <row r="365" s="2" customFormat="1" ht="16.8" customHeight="1">
      <c r="A365" s="41"/>
      <c r="B365" s="47"/>
      <c r="C365" s="305" t="s">
        <v>21</v>
      </c>
      <c r="D365" s="305" t="s">
        <v>1195</v>
      </c>
      <c r="E365" s="20" t="s">
        <v>21</v>
      </c>
      <c r="F365" s="306">
        <v>15.42</v>
      </c>
      <c r="G365" s="41"/>
      <c r="H365" s="47"/>
    </row>
    <row r="366" s="2" customFormat="1" ht="16.8" customHeight="1">
      <c r="A366" s="41"/>
      <c r="B366" s="47"/>
      <c r="C366" s="305" t="s">
        <v>21</v>
      </c>
      <c r="D366" s="305" t="s">
        <v>1196</v>
      </c>
      <c r="E366" s="20" t="s">
        <v>21</v>
      </c>
      <c r="F366" s="306">
        <v>-0.13800000000000001</v>
      </c>
      <c r="G366" s="41"/>
      <c r="H366" s="47"/>
    </row>
    <row r="367" s="2" customFormat="1" ht="16.8" customHeight="1">
      <c r="A367" s="41"/>
      <c r="B367" s="47"/>
      <c r="C367" s="305" t="s">
        <v>21</v>
      </c>
      <c r="D367" s="305" t="s">
        <v>1197</v>
      </c>
      <c r="E367" s="20" t="s">
        <v>21</v>
      </c>
      <c r="F367" s="306">
        <v>0.040000000000000001</v>
      </c>
      <c r="G367" s="41"/>
      <c r="H367" s="47"/>
    </row>
    <row r="368" s="2" customFormat="1" ht="16.8" customHeight="1">
      <c r="A368" s="41"/>
      <c r="B368" s="47"/>
      <c r="C368" s="305" t="s">
        <v>1034</v>
      </c>
      <c r="D368" s="305" t="s">
        <v>226</v>
      </c>
      <c r="E368" s="20" t="s">
        <v>21</v>
      </c>
      <c r="F368" s="306">
        <v>15.321999999999999</v>
      </c>
      <c r="G368" s="41"/>
      <c r="H368" s="47"/>
    </row>
    <row r="369" s="2" customFormat="1" ht="16.8" customHeight="1">
      <c r="A369" s="41"/>
      <c r="B369" s="47"/>
      <c r="C369" s="301" t="s">
        <v>1031</v>
      </c>
      <c r="D369" s="302" t="s">
        <v>1032</v>
      </c>
      <c r="E369" s="303" t="s">
        <v>108</v>
      </c>
      <c r="F369" s="304">
        <v>35.264000000000003</v>
      </c>
      <c r="G369" s="41"/>
      <c r="H369" s="47"/>
    </row>
    <row r="370" s="2" customFormat="1" ht="16.8" customHeight="1">
      <c r="A370" s="41"/>
      <c r="B370" s="47"/>
      <c r="C370" s="305" t="s">
        <v>21</v>
      </c>
      <c r="D370" s="305" t="s">
        <v>862</v>
      </c>
      <c r="E370" s="20" t="s">
        <v>21</v>
      </c>
      <c r="F370" s="306">
        <v>0</v>
      </c>
      <c r="G370" s="41"/>
      <c r="H370" s="47"/>
    </row>
    <row r="371" s="2" customFormat="1" ht="16.8" customHeight="1">
      <c r="A371" s="41"/>
      <c r="B371" s="47"/>
      <c r="C371" s="305" t="s">
        <v>21</v>
      </c>
      <c r="D371" s="305" t="s">
        <v>1206</v>
      </c>
      <c r="E371" s="20" t="s">
        <v>21</v>
      </c>
      <c r="F371" s="306">
        <v>0</v>
      </c>
      <c r="G371" s="41"/>
      <c r="H371" s="47"/>
    </row>
    <row r="372" s="2" customFormat="1" ht="16.8" customHeight="1">
      <c r="A372" s="41"/>
      <c r="B372" s="47"/>
      <c r="C372" s="305" t="s">
        <v>21</v>
      </c>
      <c r="D372" s="305" t="s">
        <v>1207</v>
      </c>
      <c r="E372" s="20" t="s">
        <v>21</v>
      </c>
      <c r="F372" s="306">
        <v>25.565000000000001</v>
      </c>
      <c r="G372" s="41"/>
      <c r="H372" s="47"/>
    </row>
    <row r="373" s="2" customFormat="1" ht="16.8" customHeight="1">
      <c r="A373" s="41"/>
      <c r="B373" s="47"/>
      <c r="C373" s="305" t="s">
        <v>21</v>
      </c>
      <c r="D373" s="305" t="s">
        <v>1196</v>
      </c>
      <c r="E373" s="20" t="s">
        <v>21</v>
      </c>
      <c r="F373" s="306">
        <v>-0.13800000000000001</v>
      </c>
      <c r="G373" s="41"/>
      <c r="H373" s="47"/>
    </row>
    <row r="374" s="2" customFormat="1" ht="16.8" customHeight="1">
      <c r="A374" s="41"/>
      <c r="B374" s="47"/>
      <c r="C374" s="305" t="s">
        <v>21</v>
      </c>
      <c r="D374" s="305" t="s">
        <v>1197</v>
      </c>
      <c r="E374" s="20" t="s">
        <v>21</v>
      </c>
      <c r="F374" s="306">
        <v>0.040000000000000001</v>
      </c>
      <c r="G374" s="41"/>
      <c r="H374" s="47"/>
    </row>
    <row r="375" s="2" customFormat="1" ht="16.8" customHeight="1">
      <c r="A375" s="41"/>
      <c r="B375" s="47"/>
      <c r="C375" s="305" t="s">
        <v>21</v>
      </c>
      <c r="D375" s="305" t="s">
        <v>1208</v>
      </c>
      <c r="E375" s="20" t="s">
        <v>21</v>
      </c>
      <c r="F375" s="306">
        <v>0</v>
      </c>
      <c r="G375" s="41"/>
      <c r="H375" s="47"/>
    </row>
    <row r="376" s="2" customFormat="1" ht="16.8" customHeight="1">
      <c r="A376" s="41"/>
      <c r="B376" s="47"/>
      <c r="C376" s="305" t="s">
        <v>21</v>
      </c>
      <c r="D376" s="305" t="s">
        <v>1209</v>
      </c>
      <c r="E376" s="20" t="s">
        <v>21</v>
      </c>
      <c r="F376" s="306">
        <v>0.94499999999999995</v>
      </c>
      <c r="G376" s="41"/>
      <c r="H376" s="47"/>
    </row>
    <row r="377" s="2" customFormat="1" ht="16.8" customHeight="1">
      <c r="A377" s="41"/>
      <c r="B377" s="47"/>
      <c r="C377" s="305" t="s">
        <v>21</v>
      </c>
      <c r="D377" s="305" t="s">
        <v>1210</v>
      </c>
      <c r="E377" s="20" t="s">
        <v>21</v>
      </c>
      <c r="F377" s="306">
        <v>0</v>
      </c>
      <c r="G377" s="41"/>
      <c r="H377" s="47"/>
    </row>
    <row r="378" s="2" customFormat="1" ht="16.8" customHeight="1">
      <c r="A378" s="41"/>
      <c r="B378" s="47"/>
      <c r="C378" s="305" t="s">
        <v>21</v>
      </c>
      <c r="D378" s="305" t="s">
        <v>1211</v>
      </c>
      <c r="E378" s="20" t="s">
        <v>21</v>
      </c>
      <c r="F378" s="306">
        <v>8.8520000000000003</v>
      </c>
      <c r="G378" s="41"/>
      <c r="H378" s="47"/>
    </row>
    <row r="379" s="2" customFormat="1" ht="16.8" customHeight="1">
      <c r="A379" s="41"/>
      <c r="B379" s="47"/>
      <c r="C379" s="305" t="s">
        <v>1031</v>
      </c>
      <c r="D379" s="305" t="s">
        <v>226</v>
      </c>
      <c r="E379" s="20" t="s">
        <v>21</v>
      </c>
      <c r="F379" s="306">
        <v>35.264000000000003</v>
      </c>
      <c r="G379" s="41"/>
      <c r="H379" s="47"/>
    </row>
    <row r="380" s="2" customFormat="1" ht="16.8" customHeight="1">
      <c r="A380" s="41"/>
      <c r="B380" s="47"/>
      <c r="C380" s="301" t="s">
        <v>1006</v>
      </c>
      <c r="D380" s="302" t="s">
        <v>1007</v>
      </c>
      <c r="E380" s="303" t="s">
        <v>108</v>
      </c>
      <c r="F380" s="304">
        <v>11.609999999999999</v>
      </c>
      <c r="G380" s="41"/>
      <c r="H380" s="47"/>
    </row>
    <row r="381" s="2" customFormat="1" ht="16.8" customHeight="1">
      <c r="A381" s="41"/>
      <c r="B381" s="47"/>
      <c r="C381" s="305" t="s">
        <v>21</v>
      </c>
      <c r="D381" s="305" t="s">
        <v>1047</v>
      </c>
      <c r="E381" s="20" t="s">
        <v>21</v>
      </c>
      <c r="F381" s="306">
        <v>0</v>
      </c>
      <c r="G381" s="41"/>
      <c r="H381" s="47"/>
    </row>
    <row r="382" s="2" customFormat="1" ht="16.8" customHeight="1">
      <c r="A382" s="41"/>
      <c r="B382" s="47"/>
      <c r="C382" s="305" t="s">
        <v>21</v>
      </c>
      <c r="D382" s="305" t="s">
        <v>1048</v>
      </c>
      <c r="E382" s="20" t="s">
        <v>21</v>
      </c>
      <c r="F382" s="306">
        <v>11.609999999999999</v>
      </c>
      <c r="G382" s="41"/>
      <c r="H382" s="47"/>
    </row>
    <row r="383" s="2" customFormat="1" ht="16.8" customHeight="1">
      <c r="A383" s="41"/>
      <c r="B383" s="47"/>
      <c r="C383" s="305" t="s">
        <v>1006</v>
      </c>
      <c r="D383" s="305" t="s">
        <v>226</v>
      </c>
      <c r="E383" s="20" t="s">
        <v>21</v>
      </c>
      <c r="F383" s="306">
        <v>11.609999999999999</v>
      </c>
      <c r="G383" s="41"/>
      <c r="H383" s="47"/>
    </row>
    <row r="384" s="2" customFormat="1" ht="16.8" customHeight="1">
      <c r="A384" s="41"/>
      <c r="B384" s="47"/>
      <c r="C384" s="301" t="s">
        <v>95</v>
      </c>
      <c r="D384" s="302" t="s">
        <v>96</v>
      </c>
      <c r="E384" s="303" t="s">
        <v>108</v>
      </c>
      <c r="F384" s="304">
        <v>0</v>
      </c>
      <c r="G384" s="41"/>
      <c r="H384" s="47"/>
    </row>
    <row r="385" s="2" customFormat="1" ht="16.8" customHeight="1">
      <c r="A385" s="41"/>
      <c r="B385" s="47"/>
      <c r="C385" s="301" t="s">
        <v>1348</v>
      </c>
      <c r="D385" s="302" t="s">
        <v>1349</v>
      </c>
      <c r="E385" s="303" t="s">
        <v>108</v>
      </c>
      <c r="F385" s="304">
        <v>0</v>
      </c>
      <c r="G385" s="41"/>
      <c r="H385" s="47"/>
    </row>
    <row r="386" s="2" customFormat="1" ht="16.8" customHeight="1">
      <c r="A386" s="41"/>
      <c r="B386" s="47"/>
      <c r="C386" s="301" t="s">
        <v>1351</v>
      </c>
      <c r="D386" s="302" t="s">
        <v>1352</v>
      </c>
      <c r="E386" s="303" t="s">
        <v>108</v>
      </c>
      <c r="F386" s="304">
        <v>0</v>
      </c>
      <c r="G386" s="41"/>
      <c r="H386" s="47"/>
    </row>
    <row r="387" s="2" customFormat="1" ht="16.8" customHeight="1">
      <c r="A387" s="41"/>
      <c r="B387" s="47"/>
      <c r="C387" s="301" t="s">
        <v>1354</v>
      </c>
      <c r="D387" s="302" t="s">
        <v>1355</v>
      </c>
      <c r="E387" s="303" t="s">
        <v>108</v>
      </c>
      <c r="F387" s="304">
        <v>0</v>
      </c>
      <c r="G387" s="41"/>
      <c r="H387" s="47"/>
    </row>
    <row r="388" s="2" customFormat="1" ht="16.8" customHeight="1">
      <c r="A388" s="41"/>
      <c r="B388" s="47"/>
      <c r="C388" s="301" t="s">
        <v>1357</v>
      </c>
      <c r="D388" s="302" t="s">
        <v>1358</v>
      </c>
      <c r="E388" s="303" t="s">
        <v>108</v>
      </c>
      <c r="F388" s="304">
        <v>0</v>
      </c>
      <c r="G388" s="41"/>
      <c r="H388" s="47"/>
    </row>
    <row r="389" s="2" customFormat="1" ht="16.8" customHeight="1">
      <c r="A389" s="41"/>
      <c r="B389" s="47"/>
      <c r="C389" s="301" t="s">
        <v>1360</v>
      </c>
      <c r="D389" s="302" t="s">
        <v>1361</v>
      </c>
      <c r="E389" s="303" t="s">
        <v>108</v>
      </c>
      <c r="F389" s="304">
        <v>0</v>
      </c>
      <c r="G389" s="41"/>
      <c r="H389" s="47"/>
    </row>
    <row r="390" s="2" customFormat="1" ht="16.8" customHeight="1">
      <c r="A390" s="41"/>
      <c r="B390" s="47"/>
      <c r="C390" s="301" t="s">
        <v>1363</v>
      </c>
      <c r="D390" s="302" t="s">
        <v>1364</v>
      </c>
      <c r="E390" s="303" t="s">
        <v>108</v>
      </c>
      <c r="F390" s="304">
        <v>0</v>
      </c>
      <c r="G390" s="41"/>
      <c r="H390" s="47"/>
    </row>
    <row r="391" s="2" customFormat="1" ht="16.8" customHeight="1">
      <c r="A391" s="41"/>
      <c r="B391" s="47"/>
      <c r="C391" s="301" t="s">
        <v>173</v>
      </c>
      <c r="D391" s="302" t="s">
        <v>174</v>
      </c>
      <c r="E391" s="303" t="s">
        <v>119</v>
      </c>
      <c r="F391" s="304">
        <v>5.5</v>
      </c>
      <c r="G391" s="41"/>
      <c r="H391" s="47"/>
    </row>
    <row r="392" s="2" customFormat="1" ht="16.8" customHeight="1">
      <c r="A392" s="41"/>
      <c r="B392" s="47"/>
      <c r="C392" s="305" t="s">
        <v>21</v>
      </c>
      <c r="D392" s="305" t="s">
        <v>1130</v>
      </c>
      <c r="E392" s="20" t="s">
        <v>21</v>
      </c>
      <c r="F392" s="306">
        <v>5.5</v>
      </c>
      <c r="G392" s="41"/>
      <c r="H392" s="47"/>
    </row>
    <row r="393" s="2" customFormat="1" ht="16.8" customHeight="1">
      <c r="A393" s="41"/>
      <c r="B393" s="47"/>
      <c r="C393" s="305" t="s">
        <v>173</v>
      </c>
      <c r="D393" s="305" t="s">
        <v>227</v>
      </c>
      <c r="E393" s="20" t="s">
        <v>21</v>
      </c>
      <c r="F393" s="306">
        <v>5.5</v>
      </c>
      <c r="G393" s="41"/>
      <c r="H393" s="47"/>
    </row>
    <row r="394" s="2" customFormat="1" ht="26.4" customHeight="1">
      <c r="A394" s="41"/>
      <c r="B394" s="47"/>
      <c r="C394" s="300" t="s">
        <v>1669</v>
      </c>
      <c r="D394" s="300" t="s">
        <v>89</v>
      </c>
      <c r="E394" s="41"/>
      <c r="F394" s="41"/>
      <c r="G394" s="41"/>
      <c r="H394" s="47"/>
    </row>
    <row r="395" s="2" customFormat="1" ht="16.8" customHeight="1">
      <c r="A395" s="41"/>
      <c r="B395" s="47"/>
      <c r="C395" s="301" t="s">
        <v>106</v>
      </c>
      <c r="D395" s="302" t="s">
        <v>107</v>
      </c>
      <c r="E395" s="303" t="s">
        <v>108</v>
      </c>
      <c r="F395" s="304">
        <v>5.681</v>
      </c>
      <c r="G395" s="41"/>
      <c r="H395" s="47"/>
    </row>
    <row r="396" s="2" customFormat="1" ht="16.8" customHeight="1">
      <c r="A396" s="41"/>
      <c r="B396" s="47"/>
      <c r="C396" s="305" t="s">
        <v>21</v>
      </c>
      <c r="D396" s="305" t="s">
        <v>853</v>
      </c>
      <c r="E396" s="20" t="s">
        <v>21</v>
      </c>
      <c r="F396" s="306">
        <v>0</v>
      </c>
      <c r="G396" s="41"/>
      <c r="H396" s="47"/>
    </row>
    <row r="397" s="2" customFormat="1" ht="16.8" customHeight="1">
      <c r="A397" s="41"/>
      <c r="B397" s="47"/>
      <c r="C397" s="305" t="s">
        <v>21</v>
      </c>
      <c r="D397" s="305" t="s">
        <v>1216</v>
      </c>
      <c r="E397" s="20" t="s">
        <v>21</v>
      </c>
      <c r="F397" s="306">
        <v>5.681</v>
      </c>
      <c r="G397" s="41"/>
      <c r="H397" s="47"/>
    </row>
    <row r="398" s="2" customFormat="1" ht="16.8" customHeight="1">
      <c r="A398" s="41"/>
      <c r="B398" s="47"/>
      <c r="C398" s="305" t="s">
        <v>106</v>
      </c>
      <c r="D398" s="305" t="s">
        <v>227</v>
      </c>
      <c r="E398" s="20" t="s">
        <v>21</v>
      </c>
      <c r="F398" s="306">
        <v>5.681</v>
      </c>
      <c r="G398" s="41"/>
      <c r="H398" s="47"/>
    </row>
    <row r="399" s="2" customFormat="1" ht="16.8" customHeight="1">
      <c r="A399" s="41"/>
      <c r="B399" s="47"/>
      <c r="C399" s="307" t="s">
        <v>1611</v>
      </c>
      <c r="D399" s="41"/>
      <c r="E399" s="41"/>
      <c r="F399" s="41"/>
      <c r="G399" s="41"/>
      <c r="H399" s="47"/>
    </row>
    <row r="400" s="2" customFormat="1" ht="16.8" customHeight="1">
      <c r="A400" s="41"/>
      <c r="B400" s="47"/>
      <c r="C400" s="305" t="s">
        <v>876</v>
      </c>
      <c r="D400" s="305" t="s">
        <v>1612</v>
      </c>
      <c r="E400" s="20" t="s">
        <v>108</v>
      </c>
      <c r="F400" s="306">
        <v>5.681</v>
      </c>
      <c r="G400" s="41"/>
      <c r="H400" s="47"/>
    </row>
    <row r="401" s="2" customFormat="1" ht="16.8" customHeight="1">
      <c r="A401" s="41"/>
      <c r="B401" s="47"/>
      <c r="C401" s="305" t="s">
        <v>844</v>
      </c>
      <c r="D401" s="305" t="s">
        <v>1613</v>
      </c>
      <c r="E401" s="20" t="s">
        <v>108</v>
      </c>
      <c r="F401" s="306">
        <v>5.681</v>
      </c>
      <c r="G401" s="41"/>
      <c r="H401" s="47"/>
    </row>
    <row r="402" s="2" customFormat="1" ht="16.8" customHeight="1">
      <c r="A402" s="41"/>
      <c r="B402" s="47"/>
      <c r="C402" s="301" t="s">
        <v>110</v>
      </c>
      <c r="D402" s="302" t="s">
        <v>111</v>
      </c>
      <c r="E402" s="303" t="s">
        <v>108</v>
      </c>
      <c r="F402" s="304">
        <v>33.271999999999998</v>
      </c>
      <c r="G402" s="41"/>
      <c r="H402" s="47"/>
    </row>
    <row r="403" s="2" customFormat="1" ht="16.8" customHeight="1">
      <c r="A403" s="41"/>
      <c r="B403" s="47"/>
      <c r="C403" s="305" t="s">
        <v>21</v>
      </c>
      <c r="D403" s="305" t="s">
        <v>853</v>
      </c>
      <c r="E403" s="20" t="s">
        <v>21</v>
      </c>
      <c r="F403" s="306">
        <v>0</v>
      </c>
      <c r="G403" s="41"/>
      <c r="H403" s="47"/>
    </row>
    <row r="404" s="2" customFormat="1" ht="16.8" customHeight="1">
      <c r="A404" s="41"/>
      <c r="B404" s="47"/>
      <c r="C404" s="305" t="s">
        <v>21</v>
      </c>
      <c r="D404" s="305" t="s">
        <v>1202</v>
      </c>
      <c r="E404" s="20" t="s">
        <v>21</v>
      </c>
      <c r="F404" s="306">
        <v>15.826000000000001</v>
      </c>
      <c r="G404" s="41"/>
      <c r="H404" s="47"/>
    </row>
    <row r="405" s="2" customFormat="1" ht="16.8" customHeight="1">
      <c r="A405" s="41"/>
      <c r="B405" s="47"/>
      <c r="C405" s="305" t="s">
        <v>21</v>
      </c>
      <c r="D405" s="305" t="s">
        <v>1203</v>
      </c>
      <c r="E405" s="20" t="s">
        <v>21</v>
      </c>
      <c r="F405" s="306">
        <v>17.446000000000002</v>
      </c>
      <c r="G405" s="41"/>
      <c r="H405" s="47"/>
    </row>
    <row r="406" s="2" customFormat="1" ht="16.8" customHeight="1">
      <c r="A406" s="41"/>
      <c r="B406" s="47"/>
      <c r="C406" s="305" t="s">
        <v>110</v>
      </c>
      <c r="D406" s="305" t="s">
        <v>227</v>
      </c>
      <c r="E406" s="20" t="s">
        <v>21</v>
      </c>
      <c r="F406" s="306">
        <v>33.271999999999998</v>
      </c>
      <c r="G406" s="41"/>
      <c r="H406" s="47"/>
    </row>
    <row r="407" s="2" customFormat="1" ht="16.8" customHeight="1">
      <c r="A407" s="41"/>
      <c r="B407" s="47"/>
      <c r="C407" s="307" t="s">
        <v>1611</v>
      </c>
      <c r="D407" s="41"/>
      <c r="E407" s="41"/>
      <c r="F407" s="41"/>
      <c r="G407" s="41"/>
      <c r="H407" s="47"/>
    </row>
    <row r="408" s="2" customFormat="1">
      <c r="A408" s="41"/>
      <c r="B408" s="47"/>
      <c r="C408" s="305" t="s">
        <v>849</v>
      </c>
      <c r="D408" s="305" t="s">
        <v>1614</v>
      </c>
      <c r="E408" s="20" t="s">
        <v>108</v>
      </c>
      <c r="F408" s="306">
        <v>33.271999999999998</v>
      </c>
      <c r="G408" s="41"/>
      <c r="H408" s="47"/>
    </row>
    <row r="409" s="2" customFormat="1" ht="16.8" customHeight="1">
      <c r="A409" s="41"/>
      <c r="B409" s="47"/>
      <c r="C409" s="305" t="s">
        <v>817</v>
      </c>
      <c r="D409" s="305" t="s">
        <v>1615</v>
      </c>
      <c r="E409" s="20" t="s">
        <v>108</v>
      </c>
      <c r="F409" s="306">
        <v>33.271999999999998</v>
      </c>
      <c r="G409" s="41"/>
      <c r="H409" s="47"/>
    </row>
    <row r="410" s="2" customFormat="1" ht="16.8" customHeight="1">
      <c r="A410" s="41"/>
      <c r="B410" s="47"/>
      <c r="C410" s="301" t="s">
        <v>1028</v>
      </c>
      <c r="D410" s="302" t="s">
        <v>1029</v>
      </c>
      <c r="E410" s="303" t="s">
        <v>108</v>
      </c>
      <c r="F410" s="304">
        <v>112.54000000000001</v>
      </c>
      <c r="G410" s="41"/>
      <c r="H410" s="47"/>
    </row>
    <row r="411" s="2" customFormat="1" ht="16.8" customHeight="1">
      <c r="A411" s="41"/>
      <c r="B411" s="47"/>
      <c r="C411" s="307" t="s">
        <v>1611</v>
      </c>
      <c r="D411" s="41"/>
      <c r="E411" s="41"/>
      <c r="F411" s="41"/>
      <c r="G411" s="41"/>
      <c r="H411" s="47"/>
    </row>
    <row r="412" s="2" customFormat="1" ht="16.8" customHeight="1">
      <c r="A412" s="41"/>
      <c r="B412" s="47"/>
      <c r="C412" s="305" t="s">
        <v>753</v>
      </c>
      <c r="D412" s="305" t="s">
        <v>1617</v>
      </c>
      <c r="E412" s="20" t="s">
        <v>108</v>
      </c>
      <c r="F412" s="306">
        <v>112.54000000000001</v>
      </c>
      <c r="G412" s="41"/>
      <c r="H412" s="47"/>
    </row>
    <row r="413" s="2" customFormat="1" ht="16.8" customHeight="1">
      <c r="A413" s="41"/>
      <c r="B413" s="47"/>
      <c r="C413" s="305" t="s">
        <v>780</v>
      </c>
      <c r="D413" s="305" t="s">
        <v>1618</v>
      </c>
      <c r="E413" s="20" t="s">
        <v>108</v>
      </c>
      <c r="F413" s="306">
        <v>112.54000000000001</v>
      </c>
      <c r="G413" s="41"/>
      <c r="H413" s="47"/>
    </row>
    <row r="414" s="2" customFormat="1" ht="16.8" customHeight="1">
      <c r="A414" s="41"/>
      <c r="B414" s="47"/>
      <c r="C414" s="301" t="s">
        <v>121</v>
      </c>
      <c r="D414" s="302" t="s">
        <v>122</v>
      </c>
      <c r="E414" s="303" t="s">
        <v>108</v>
      </c>
      <c r="F414" s="304">
        <v>21.565999999999999</v>
      </c>
      <c r="G414" s="41"/>
      <c r="H414" s="47"/>
    </row>
    <row r="415" s="2" customFormat="1" ht="16.8" customHeight="1">
      <c r="A415" s="41"/>
      <c r="B415" s="47"/>
      <c r="C415" s="305" t="s">
        <v>21</v>
      </c>
      <c r="D415" s="305" t="s">
        <v>672</v>
      </c>
      <c r="E415" s="20" t="s">
        <v>21</v>
      </c>
      <c r="F415" s="306">
        <v>0</v>
      </c>
      <c r="G415" s="41"/>
      <c r="H415" s="47"/>
    </row>
    <row r="416" s="2" customFormat="1" ht="16.8" customHeight="1">
      <c r="A416" s="41"/>
      <c r="B416" s="47"/>
      <c r="C416" s="305" t="s">
        <v>21</v>
      </c>
      <c r="D416" s="305" t="s">
        <v>1153</v>
      </c>
      <c r="E416" s="20" t="s">
        <v>21</v>
      </c>
      <c r="F416" s="306">
        <v>21.565999999999999</v>
      </c>
      <c r="G416" s="41"/>
      <c r="H416" s="47"/>
    </row>
    <row r="417" s="2" customFormat="1" ht="16.8" customHeight="1">
      <c r="A417" s="41"/>
      <c r="B417" s="47"/>
      <c r="C417" s="305" t="s">
        <v>121</v>
      </c>
      <c r="D417" s="305" t="s">
        <v>226</v>
      </c>
      <c r="E417" s="20" t="s">
        <v>21</v>
      </c>
      <c r="F417" s="306">
        <v>21.565999999999999</v>
      </c>
      <c r="G417" s="41"/>
      <c r="H417" s="47"/>
    </row>
    <row r="418" s="2" customFormat="1" ht="16.8" customHeight="1">
      <c r="A418" s="41"/>
      <c r="B418" s="47"/>
      <c r="C418" s="307" t="s">
        <v>1611</v>
      </c>
      <c r="D418" s="41"/>
      <c r="E418" s="41"/>
      <c r="F418" s="41"/>
      <c r="G418" s="41"/>
      <c r="H418" s="47"/>
    </row>
    <row r="419" s="2" customFormat="1" ht="16.8" customHeight="1">
      <c r="A419" s="41"/>
      <c r="B419" s="47"/>
      <c r="C419" s="305" t="s">
        <v>668</v>
      </c>
      <c r="D419" s="305" t="s">
        <v>1627</v>
      </c>
      <c r="E419" s="20" t="s">
        <v>108</v>
      </c>
      <c r="F419" s="306">
        <v>27.760000000000002</v>
      </c>
      <c r="G419" s="41"/>
      <c r="H419" s="47"/>
    </row>
    <row r="420" s="2" customFormat="1" ht="16.8" customHeight="1">
      <c r="A420" s="41"/>
      <c r="B420" s="47"/>
      <c r="C420" s="305" t="s">
        <v>347</v>
      </c>
      <c r="D420" s="305" t="s">
        <v>1628</v>
      </c>
      <c r="E420" s="20" t="s">
        <v>108</v>
      </c>
      <c r="F420" s="306">
        <v>39.746000000000002</v>
      </c>
      <c r="G420" s="41"/>
      <c r="H420" s="47"/>
    </row>
    <row r="421" s="2" customFormat="1" ht="16.8" customHeight="1">
      <c r="A421" s="41"/>
      <c r="B421" s="47"/>
      <c r="C421" s="305" t="s">
        <v>445</v>
      </c>
      <c r="D421" s="305" t="s">
        <v>1629</v>
      </c>
      <c r="E421" s="20" t="s">
        <v>108</v>
      </c>
      <c r="F421" s="306">
        <v>39.746000000000002</v>
      </c>
      <c r="G421" s="41"/>
      <c r="H421" s="47"/>
    </row>
    <row r="422" s="2" customFormat="1" ht="16.8" customHeight="1">
      <c r="A422" s="41"/>
      <c r="B422" s="47"/>
      <c r="C422" s="301" t="s">
        <v>1015</v>
      </c>
      <c r="D422" s="302" t="s">
        <v>1016</v>
      </c>
      <c r="E422" s="303" t="s">
        <v>108</v>
      </c>
      <c r="F422" s="304">
        <v>279.94999999999999</v>
      </c>
      <c r="G422" s="41"/>
      <c r="H422" s="47"/>
    </row>
    <row r="423" s="2" customFormat="1" ht="16.8" customHeight="1">
      <c r="A423" s="41"/>
      <c r="B423" s="47"/>
      <c r="C423" s="305" t="s">
        <v>21</v>
      </c>
      <c r="D423" s="305" t="s">
        <v>1117</v>
      </c>
      <c r="E423" s="20" t="s">
        <v>21</v>
      </c>
      <c r="F423" s="306">
        <v>279.94999999999999</v>
      </c>
      <c r="G423" s="41"/>
      <c r="H423" s="47"/>
    </row>
    <row r="424" s="2" customFormat="1" ht="16.8" customHeight="1">
      <c r="A424" s="41"/>
      <c r="B424" s="47"/>
      <c r="C424" s="305" t="s">
        <v>1015</v>
      </c>
      <c r="D424" s="305" t="s">
        <v>226</v>
      </c>
      <c r="E424" s="20" t="s">
        <v>21</v>
      </c>
      <c r="F424" s="306">
        <v>279.94999999999999</v>
      </c>
      <c r="G424" s="41"/>
      <c r="H424" s="47"/>
    </row>
    <row r="425" s="2" customFormat="1" ht="16.8" customHeight="1">
      <c r="A425" s="41"/>
      <c r="B425" s="47"/>
      <c r="C425" s="307" t="s">
        <v>1611</v>
      </c>
      <c r="D425" s="41"/>
      <c r="E425" s="41"/>
      <c r="F425" s="41"/>
      <c r="G425" s="41"/>
      <c r="H425" s="47"/>
    </row>
    <row r="426" s="2" customFormat="1">
      <c r="A426" s="41"/>
      <c r="B426" s="47"/>
      <c r="C426" s="305" t="s">
        <v>533</v>
      </c>
      <c r="D426" s="305" t="s">
        <v>1630</v>
      </c>
      <c r="E426" s="20" t="s">
        <v>108</v>
      </c>
      <c r="F426" s="306">
        <v>279.94999999999999</v>
      </c>
      <c r="G426" s="41"/>
      <c r="H426" s="47"/>
    </row>
    <row r="427" s="2" customFormat="1">
      <c r="A427" s="41"/>
      <c r="B427" s="47"/>
      <c r="C427" s="305" t="s">
        <v>539</v>
      </c>
      <c r="D427" s="305" t="s">
        <v>1631</v>
      </c>
      <c r="E427" s="20" t="s">
        <v>108</v>
      </c>
      <c r="F427" s="306">
        <v>16797</v>
      </c>
      <c r="G427" s="41"/>
      <c r="H427" s="47"/>
    </row>
    <row r="428" s="2" customFormat="1">
      <c r="A428" s="41"/>
      <c r="B428" s="47"/>
      <c r="C428" s="305" t="s">
        <v>545</v>
      </c>
      <c r="D428" s="305" t="s">
        <v>1632</v>
      </c>
      <c r="E428" s="20" t="s">
        <v>108</v>
      </c>
      <c r="F428" s="306">
        <v>279.94999999999999</v>
      </c>
      <c r="G428" s="41"/>
      <c r="H428" s="47"/>
    </row>
    <row r="429" s="2" customFormat="1" ht="16.8" customHeight="1">
      <c r="A429" s="41"/>
      <c r="B429" s="47"/>
      <c r="C429" s="305" t="s">
        <v>550</v>
      </c>
      <c r="D429" s="305" t="s">
        <v>1633</v>
      </c>
      <c r="E429" s="20" t="s">
        <v>108</v>
      </c>
      <c r="F429" s="306">
        <v>279.94999999999999</v>
      </c>
      <c r="G429" s="41"/>
      <c r="H429" s="47"/>
    </row>
    <row r="430" s="2" customFormat="1" ht="16.8" customHeight="1">
      <c r="A430" s="41"/>
      <c r="B430" s="47"/>
      <c r="C430" s="305" t="s">
        <v>555</v>
      </c>
      <c r="D430" s="305" t="s">
        <v>1634</v>
      </c>
      <c r="E430" s="20" t="s">
        <v>108</v>
      </c>
      <c r="F430" s="306">
        <v>16797</v>
      </c>
      <c r="G430" s="41"/>
      <c r="H430" s="47"/>
    </row>
    <row r="431" s="2" customFormat="1" ht="16.8" customHeight="1">
      <c r="A431" s="41"/>
      <c r="B431" s="47"/>
      <c r="C431" s="305" t="s">
        <v>560</v>
      </c>
      <c r="D431" s="305" t="s">
        <v>1635</v>
      </c>
      <c r="E431" s="20" t="s">
        <v>108</v>
      </c>
      <c r="F431" s="306">
        <v>279.94999999999999</v>
      </c>
      <c r="G431" s="41"/>
      <c r="H431" s="47"/>
    </row>
    <row r="432" s="2" customFormat="1" ht="16.8" customHeight="1">
      <c r="A432" s="41"/>
      <c r="B432" s="47"/>
      <c r="C432" s="301" t="s">
        <v>128</v>
      </c>
      <c r="D432" s="302" t="s">
        <v>129</v>
      </c>
      <c r="E432" s="303" t="s">
        <v>108</v>
      </c>
      <c r="F432" s="304">
        <v>6.194</v>
      </c>
      <c r="G432" s="41"/>
      <c r="H432" s="47"/>
    </row>
    <row r="433" s="2" customFormat="1" ht="16.8" customHeight="1">
      <c r="A433" s="41"/>
      <c r="B433" s="47"/>
      <c r="C433" s="305" t="s">
        <v>21</v>
      </c>
      <c r="D433" s="305" t="s">
        <v>674</v>
      </c>
      <c r="E433" s="20" t="s">
        <v>21</v>
      </c>
      <c r="F433" s="306">
        <v>0</v>
      </c>
      <c r="G433" s="41"/>
      <c r="H433" s="47"/>
    </row>
    <row r="434" s="2" customFormat="1" ht="16.8" customHeight="1">
      <c r="A434" s="41"/>
      <c r="B434" s="47"/>
      <c r="C434" s="305" t="s">
        <v>21</v>
      </c>
      <c r="D434" s="305" t="s">
        <v>1154</v>
      </c>
      <c r="E434" s="20" t="s">
        <v>21</v>
      </c>
      <c r="F434" s="306">
        <v>6.194</v>
      </c>
      <c r="G434" s="41"/>
      <c r="H434" s="47"/>
    </row>
    <row r="435" s="2" customFormat="1" ht="16.8" customHeight="1">
      <c r="A435" s="41"/>
      <c r="B435" s="47"/>
      <c r="C435" s="305" t="s">
        <v>128</v>
      </c>
      <c r="D435" s="305" t="s">
        <v>226</v>
      </c>
      <c r="E435" s="20" t="s">
        <v>21</v>
      </c>
      <c r="F435" s="306">
        <v>6.194</v>
      </c>
      <c r="G435" s="41"/>
      <c r="H435" s="47"/>
    </row>
    <row r="436" s="2" customFormat="1" ht="16.8" customHeight="1">
      <c r="A436" s="41"/>
      <c r="B436" s="47"/>
      <c r="C436" s="307" t="s">
        <v>1611</v>
      </c>
      <c r="D436" s="41"/>
      <c r="E436" s="41"/>
      <c r="F436" s="41"/>
      <c r="G436" s="41"/>
      <c r="H436" s="47"/>
    </row>
    <row r="437" s="2" customFormat="1" ht="16.8" customHeight="1">
      <c r="A437" s="41"/>
      <c r="B437" s="47"/>
      <c r="C437" s="305" t="s">
        <v>668</v>
      </c>
      <c r="D437" s="305" t="s">
        <v>1627</v>
      </c>
      <c r="E437" s="20" t="s">
        <v>108</v>
      </c>
      <c r="F437" s="306">
        <v>27.760000000000002</v>
      </c>
      <c r="G437" s="41"/>
      <c r="H437" s="47"/>
    </row>
    <row r="438" s="2" customFormat="1" ht="16.8" customHeight="1">
      <c r="A438" s="41"/>
      <c r="B438" s="47"/>
      <c r="C438" s="305" t="s">
        <v>400</v>
      </c>
      <c r="D438" s="305" t="s">
        <v>1636</v>
      </c>
      <c r="E438" s="20" t="s">
        <v>108</v>
      </c>
      <c r="F438" s="306">
        <v>6.194</v>
      </c>
      <c r="G438" s="41"/>
      <c r="H438" s="47"/>
    </row>
    <row r="439" s="2" customFormat="1" ht="16.8" customHeight="1">
      <c r="A439" s="41"/>
      <c r="B439" s="47"/>
      <c r="C439" s="301" t="s">
        <v>1019</v>
      </c>
      <c r="D439" s="302" t="s">
        <v>1020</v>
      </c>
      <c r="E439" s="303" t="s">
        <v>108</v>
      </c>
      <c r="F439" s="304">
        <v>30.539999999999999</v>
      </c>
      <c r="G439" s="41"/>
      <c r="H439" s="47"/>
    </row>
    <row r="440" s="2" customFormat="1" ht="16.8" customHeight="1">
      <c r="A440" s="41"/>
      <c r="B440" s="47"/>
      <c r="C440" s="305" t="s">
        <v>21</v>
      </c>
      <c r="D440" s="305" t="s">
        <v>1125</v>
      </c>
      <c r="E440" s="20" t="s">
        <v>21</v>
      </c>
      <c r="F440" s="306">
        <v>30.539999999999999</v>
      </c>
      <c r="G440" s="41"/>
      <c r="H440" s="47"/>
    </row>
    <row r="441" s="2" customFormat="1" ht="16.8" customHeight="1">
      <c r="A441" s="41"/>
      <c r="B441" s="47"/>
      <c r="C441" s="305" t="s">
        <v>1019</v>
      </c>
      <c r="D441" s="305" t="s">
        <v>226</v>
      </c>
      <c r="E441" s="20" t="s">
        <v>21</v>
      </c>
      <c r="F441" s="306">
        <v>30.539999999999999</v>
      </c>
      <c r="G441" s="41"/>
      <c r="H441" s="47"/>
    </row>
    <row r="442" s="2" customFormat="1" ht="16.8" customHeight="1">
      <c r="A442" s="41"/>
      <c r="B442" s="47"/>
      <c r="C442" s="307" t="s">
        <v>1611</v>
      </c>
      <c r="D442" s="41"/>
      <c r="E442" s="41"/>
      <c r="F442" s="41"/>
      <c r="G442" s="41"/>
      <c r="H442" s="47"/>
    </row>
    <row r="443" s="2" customFormat="1" ht="16.8" customHeight="1">
      <c r="A443" s="41"/>
      <c r="B443" s="47"/>
      <c r="C443" s="305" t="s">
        <v>565</v>
      </c>
      <c r="D443" s="305" t="s">
        <v>1637</v>
      </c>
      <c r="E443" s="20" t="s">
        <v>108</v>
      </c>
      <c r="F443" s="306">
        <v>30.539999999999999</v>
      </c>
      <c r="G443" s="41"/>
      <c r="H443" s="47"/>
    </row>
    <row r="444" s="2" customFormat="1">
      <c r="A444" s="41"/>
      <c r="B444" s="47"/>
      <c r="C444" s="305" t="s">
        <v>571</v>
      </c>
      <c r="D444" s="305" t="s">
        <v>1638</v>
      </c>
      <c r="E444" s="20" t="s">
        <v>108</v>
      </c>
      <c r="F444" s="306">
        <v>1832.4000000000001</v>
      </c>
      <c r="G444" s="41"/>
      <c r="H444" s="47"/>
    </row>
    <row r="445" s="2" customFormat="1" ht="16.8" customHeight="1">
      <c r="A445" s="41"/>
      <c r="B445" s="47"/>
      <c r="C445" s="305" t="s">
        <v>577</v>
      </c>
      <c r="D445" s="305" t="s">
        <v>1639</v>
      </c>
      <c r="E445" s="20" t="s">
        <v>108</v>
      </c>
      <c r="F445" s="306">
        <v>30.539999999999999</v>
      </c>
      <c r="G445" s="41"/>
      <c r="H445" s="47"/>
    </row>
    <row r="446" s="2" customFormat="1" ht="16.8" customHeight="1">
      <c r="A446" s="41"/>
      <c r="B446" s="47"/>
      <c r="C446" s="301" t="s">
        <v>135</v>
      </c>
      <c r="D446" s="302" t="s">
        <v>136</v>
      </c>
      <c r="E446" s="303" t="s">
        <v>108</v>
      </c>
      <c r="F446" s="304">
        <v>18.18</v>
      </c>
      <c r="G446" s="41"/>
      <c r="H446" s="47"/>
    </row>
    <row r="447" s="2" customFormat="1" ht="16.8" customHeight="1">
      <c r="A447" s="41"/>
      <c r="B447" s="47"/>
      <c r="C447" s="305" t="s">
        <v>21</v>
      </c>
      <c r="D447" s="305" t="s">
        <v>1099</v>
      </c>
      <c r="E447" s="20" t="s">
        <v>21</v>
      </c>
      <c r="F447" s="306">
        <v>17.414999999999999</v>
      </c>
      <c r="G447" s="41"/>
      <c r="H447" s="47"/>
    </row>
    <row r="448" s="2" customFormat="1" ht="16.8" customHeight="1">
      <c r="A448" s="41"/>
      <c r="B448" s="47"/>
      <c r="C448" s="305" t="s">
        <v>21</v>
      </c>
      <c r="D448" s="305" t="s">
        <v>1100</v>
      </c>
      <c r="E448" s="20" t="s">
        <v>21</v>
      </c>
      <c r="F448" s="306">
        <v>0.27900000000000003</v>
      </c>
      <c r="G448" s="41"/>
      <c r="H448" s="47"/>
    </row>
    <row r="449" s="2" customFormat="1" ht="16.8" customHeight="1">
      <c r="A449" s="41"/>
      <c r="B449" s="47"/>
      <c r="C449" s="305" t="s">
        <v>21</v>
      </c>
      <c r="D449" s="305" t="s">
        <v>1101</v>
      </c>
      <c r="E449" s="20" t="s">
        <v>21</v>
      </c>
      <c r="F449" s="306">
        <v>0.48599999999999999</v>
      </c>
      <c r="G449" s="41"/>
      <c r="H449" s="47"/>
    </row>
    <row r="450" s="2" customFormat="1" ht="16.8" customHeight="1">
      <c r="A450" s="41"/>
      <c r="B450" s="47"/>
      <c r="C450" s="305" t="s">
        <v>135</v>
      </c>
      <c r="D450" s="305" t="s">
        <v>226</v>
      </c>
      <c r="E450" s="20" t="s">
        <v>21</v>
      </c>
      <c r="F450" s="306">
        <v>18.18</v>
      </c>
      <c r="G450" s="41"/>
      <c r="H450" s="47"/>
    </row>
    <row r="451" s="2" customFormat="1" ht="16.8" customHeight="1">
      <c r="A451" s="41"/>
      <c r="B451" s="47"/>
      <c r="C451" s="307" t="s">
        <v>1611</v>
      </c>
      <c r="D451" s="41"/>
      <c r="E451" s="41"/>
      <c r="F451" s="41"/>
      <c r="G451" s="41"/>
      <c r="H451" s="47"/>
    </row>
    <row r="452" s="2" customFormat="1" ht="16.8" customHeight="1">
      <c r="A452" s="41"/>
      <c r="B452" s="47"/>
      <c r="C452" s="305" t="s">
        <v>445</v>
      </c>
      <c r="D452" s="305" t="s">
        <v>1629</v>
      </c>
      <c r="E452" s="20" t="s">
        <v>108</v>
      </c>
      <c r="F452" s="306">
        <v>39.746000000000002</v>
      </c>
      <c r="G452" s="41"/>
      <c r="H452" s="47"/>
    </row>
    <row r="453" s="2" customFormat="1" ht="16.8" customHeight="1">
      <c r="A453" s="41"/>
      <c r="B453" s="47"/>
      <c r="C453" s="305" t="s">
        <v>347</v>
      </c>
      <c r="D453" s="305" t="s">
        <v>1628</v>
      </c>
      <c r="E453" s="20" t="s">
        <v>108</v>
      </c>
      <c r="F453" s="306">
        <v>39.746000000000002</v>
      </c>
      <c r="G453" s="41"/>
      <c r="H453" s="47"/>
    </row>
    <row r="454" s="2" customFormat="1" ht="16.8" customHeight="1">
      <c r="A454" s="41"/>
      <c r="B454" s="47"/>
      <c r="C454" s="301" t="s">
        <v>138</v>
      </c>
      <c r="D454" s="302" t="s">
        <v>139</v>
      </c>
      <c r="E454" s="303" t="s">
        <v>108</v>
      </c>
      <c r="F454" s="304">
        <v>32.451999999999998</v>
      </c>
      <c r="G454" s="41"/>
      <c r="H454" s="47"/>
    </row>
    <row r="455" s="2" customFormat="1" ht="16.8" customHeight="1">
      <c r="A455" s="41"/>
      <c r="B455" s="47"/>
      <c r="C455" s="305" t="s">
        <v>21</v>
      </c>
      <c r="D455" s="305" t="s">
        <v>1095</v>
      </c>
      <c r="E455" s="20" t="s">
        <v>21</v>
      </c>
      <c r="F455" s="306">
        <v>32.895000000000003</v>
      </c>
      <c r="G455" s="41"/>
      <c r="H455" s="47"/>
    </row>
    <row r="456" s="2" customFormat="1" ht="16.8" customHeight="1">
      <c r="A456" s="41"/>
      <c r="B456" s="47"/>
      <c r="C456" s="305" t="s">
        <v>21</v>
      </c>
      <c r="D456" s="305" t="s">
        <v>1096</v>
      </c>
      <c r="E456" s="20" t="s">
        <v>21</v>
      </c>
      <c r="F456" s="306">
        <v>-0.315</v>
      </c>
      <c r="G456" s="41"/>
      <c r="H456" s="47"/>
    </row>
    <row r="457" s="2" customFormat="1" ht="16.8" customHeight="1">
      <c r="A457" s="41"/>
      <c r="B457" s="47"/>
      <c r="C457" s="305" t="s">
        <v>21</v>
      </c>
      <c r="D457" s="305" t="s">
        <v>1097</v>
      </c>
      <c r="E457" s="20" t="s">
        <v>21</v>
      </c>
      <c r="F457" s="306">
        <v>-0.128</v>
      </c>
      <c r="G457" s="41"/>
      <c r="H457" s="47"/>
    </row>
    <row r="458" s="2" customFormat="1" ht="16.8" customHeight="1">
      <c r="A458" s="41"/>
      <c r="B458" s="47"/>
      <c r="C458" s="305" t="s">
        <v>138</v>
      </c>
      <c r="D458" s="305" t="s">
        <v>226</v>
      </c>
      <c r="E458" s="20" t="s">
        <v>21</v>
      </c>
      <c r="F458" s="306">
        <v>32.451999999999998</v>
      </c>
      <c r="G458" s="41"/>
      <c r="H458" s="47"/>
    </row>
    <row r="459" s="2" customFormat="1" ht="16.8" customHeight="1">
      <c r="A459" s="41"/>
      <c r="B459" s="47"/>
      <c r="C459" s="307" t="s">
        <v>1611</v>
      </c>
      <c r="D459" s="41"/>
      <c r="E459" s="41"/>
      <c r="F459" s="41"/>
      <c r="G459" s="41"/>
      <c r="H459" s="47"/>
    </row>
    <row r="460" s="2" customFormat="1" ht="16.8" customHeight="1">
      <c r="A460" s="41"/>
      <c r="B460" s="47"/>
      <c r="C460" s="305" t="s">
        <v>438</v>
      </c>
      <c r="D460" s="305" t="s">
        <v>1640</v>
      </c>
      <c r="E460" s="20" t="s">
        <v>108</v>
      </c>
      <c r="F460" s="306">
        <v>32.451999999999998</v>
      </c>
      <c r="G460" s="41"/>
      <c r="H460" s="47"/>
    </row>
    <row r="461" s="2" customFormat="1" ht="16.8" customHeight="1">
      <c r="A461" s="41"/>
      <c r="B461" s="47"/>
      <c r="C461" s="305" t="s">
        <v>459</v>
      </c>
      <c r="D461" s="305" t="s">
        <v>1641</v>
      </c>
      <c r="E461" s="20" t="s">
        <v>108</v>
      </c>
      <c r="F461" s="306">
        <v>32.451999999999998</v>
      </c>
      <c r="G461" s="41"/>
      <c r="H461" s="47"/>
    </row>
    <row r="462" s="2" customFormat="1">
      <c r="A462" s="41"/>
      <c r="B462" s="47"/>
      <c r="C462" s="305" t="s">
        <v>662</v>
      </c>
      <c r="D462" s="305" t="s">
        <v>1642</v>
      </c>
      <c r="E462" s="20" t="s">
        <v>108</v>
      </c>
      <c r="F462" s="306">
        <v>32.451999999999998</v>
      </c>
      <c r="G462" s="41"/>
      <c r="H462" s="47"/>
    </row>
    <row r="463" s="2" customFormat="1" ht="16.8" customHeight="1">
      <c r="A463" s="41"/>
      <c r="B463" s="47"/>
      <c r="C463" s="301" t="s">
        <v>164</v>
      </c>
      <c r="D463" s="302" t="s">
        <v>165</v>
      </c>
      <c r="E463" s="303" t="s">
        <v>108</v>
      </c>
      <c r="F463" s="304">
        <v>0.88600000000000001</v>
      </c>
      <c r="G463" s="41"/>
      <c r="H463" s="47"/>
    </row>
    <row r="464" s="2" customFormat="1" ht="16.8" customHeight="1">
      <c r="A464" s="41"/>
      <c r="B464" s="47"/>
      <c r="C464" s="305" t="s">
        <v>21</v>
      </c>
      <c r="D464" s="305" t="s">
        <v>798</v>
      </c>
      <c r="E464" s="20" t="s">
        <v>21</v>
      </c>
      <c r="F464" s="306">
        <v>0</v>
      </c>
      <c r="G464" s="41"/>
      <c r="H464" s="47"/>
    </row>
    <row r="465" s="2" customFormat="1" ht="16.8" customHeight="1">
      <c r="A465" s="41"/>
      <c r="B465" s="47"/>
      <c r="C465" s="305" t="s">
        <v>21</v>
      </c>
      <c r="D465" s="305" t="s">
        <v>1184</v>
      </c>
      <c r="E465" s="20" t="s">
        <v>21</v>
      </c>
      <c r="F465" s="306">
        <v>0.88600000000000001</v>
      </c>
      <c r="G465" s="41"/>
      <c r="H465" s="47"/>
    </row>
    <row r="466" s="2" customFormat="1" ht="16.8" customHeight="1">
      <c r="A466" s="41"/>
      <c r="B466" s="47"/>
      <c r="C466" s="305" t="s">
        <v>164</v>
      </c>
      <c r="D466" s="305" t="s">
        <v>226</v>
      </c>
      <c r="E466" s="20" t="s">
        <v>21</v>
      </c>
      <c r="F466" s="306">
        <v>0.88600000000000001</v>
      </c>
      <c r="G466" s="41"/>
      <c r="H466" s="47"/>
    </row>
    <row r="467" s="2" customFormat="1" ht="16.8" customHeight="1">
      <c r="A467" s="41"/>
      <c r="B467" s="47"/>
      <c r="C467" s="307" t="s">
        <v>1611</v>
      </c>
      <c r="D467" s="41"/>
      <c r="E467" s="41"/>
      <c r="F467" s="41"/>
      <c r="G467" s="41"/>
      <c r="H467" s="47"/>
    </row>
    <row r="468" s="2" customFormat="1" ht="16.8" customHeight="1">
      <c r="A468" s="41"/>
      <c r="B468" s="47"/>
      <c r="C468" s="305" t="s">
        <v>793</v>
      </c>
      <c r="D468" s="305" t="s">
        <v>1655</v>
      </c>
      <c r="E468" s="20" t="s">
        <v>108</v>
      </c>
      <c r="F468" s="306">
        <v>359.40800000000002</v>
      </c>
      <c r="G468" s="41"/>
      <c r="H468" s="47"/>
    </row>
    <row r="469" s="2" customFormat="1" ht="16.8" customHeight="1">
      <c r="A469" s="41"/>
      <c r="B469" s="47"/>
      <c r="C469" s="305" t="s">
        <v>758</v>
      </c>
      <c r="D469" s="305" t="s">
        <v>1654</v>
      </c>
      <c r="E469" s="20" t="s">
        <v>108</v>
      </c>
      <c r="F469" s="306">
        <v>120.098</v>
      </c>
      <c r="G469" s="41"/>
      <c r="H469" s="47"/>
    </row>
    <row r="470" s="2" customFormat="1" ht="16.8" customHeight="1">
      <c r="A470" s="41"/>
      <c r="B470" s="47"/>
      <c r="C470" s="305" t="s">
        <v>764</v>
      </c>
      <c r="D470" s="305" t="s">
        <v>765</v>
      </c>
      <c r="E470" s="20" t="s">
        <v>258</v>
      </c>
      <c r="F470" s="306">
        <v>0.042000000000000003</v>
      </c>
      <c r="G470" s="41"/>
      <c r="H470" s="47"/>
    </row>
    <row r="471" s="2" customFormat="1">
      <c r="A471" s="41"/>
      <c r="B471" s="47"/>
      <c r="C471" s="305" t="s">
        <v>802</v>
      </c>
      <c r="D471" s="305" t="s">
        <v>803</v>
      </c>
      <c r="E471" s="20" t="s">
        <v>108</v>
      </c>
      <c r="F471" s="306">
        <v>413.31900000000002</v>
      </c>
      <c r="G471" s="41"/>
      <c r="H471" s="47"/>
    </row>
    <row r="472" s="2" customFormat="1" ht="16.8" customHeight="1">
      <c r="A472" s="41"/>
      <c r="B472" s="47"/>
      <c r="C472" s="301" t="s">
        <v>85</v>
      </c>
      <c r="D472" s="302" t="s">
        <v>86</v>
      </c>
      <c r="E472" s="303" t="s">
        <v>108</v>
      </c>
      <c r="F472" s="304">
        <v>112.54000000000001</v>
      </c>
      <c r="G472" s="41"/>
      <c r="H472" s="47"/>
    </row>
    <row r="473" s="2" customFormat="1" ht="16.8" customHeight="1">
      <c r="A473" s="41"/>
      <c r="B473" s="47"/>
      <c r="C473" s="305" t="s">
        <v>21</v>
      </c>
      <c r="D473" s="305" t="s">
        <v>1108</v>
      </c>
      <c r="E473" s="20" t="s">
        <v>21</v>
      </c>
      <c r="F473" s="306">
        <v>112.54000000000001</v>
      </c>
      <c r="G473" s="41"/>
      <c r="H473" s="47"/>
    </row>
    <row r="474" s="2" customFormat="1" ht="16.8" customHeight="1">
      <c r="A474" s="41"/>
      <c r="B474" s="47"/>
      <c r="C474" s="305" t="s">
        <v>85</v>
      </c>
      <c r="D474" s="305" t="s">
        <v>226</v>
      </c>
      <c r="E474" s="20" t="s">
        <v>21</v>
      </c>
      <c r="F474" s="306">
        <v>112.54000000000001</v>
      </c>
      <c r="G474" s="41"/>
      <c r="H474" s="47"/>
    </row>
    <row r="475" s="2" customFormat="1" ht="16.8" customHeight="1">
      <c r="A475" s="41"/>
      <c r="B475" s="47"/>
      <c r="C475" s="307" t="s">
        <v>1611</v>
      </c>
      <c r="D475" s="41"/>
      <c r="E475" s="41"/>
      <c r="F475" s="41"/>
      <c r="G475" s="41"/>
      <c r="H475" s="47"/>
    </row>
    <row r="476" s="2" customFormat="1">
      <c r="A476" s="41"/>
      <c r="B476" s="47"/>
      <c r="C476" s="305" t="s">
        <v>481</v>
      </c>
      <c r="D476" s="305" t="s">
        <v>1648</v>
      </c>
      <c r="E476" s="20" t="s">
        <v>108</v>
      </c>
      <c r="F476" s="306">
        <v>112.54000000000001</v>
      </c>
      <c r="G476" s="41"/>
      <c r="H476" s="47"/>
    </row>
    <row r="477" s="2" customFormat="1" ht="16.8" customHeight="1">
      <c r="A477" s="41"/>
      <c r="B477" s="47"/>
      <c r="C477" s="305" t="s">
        <v>910</v>
      </c>
      <c r="D477" s="305" t="s">
        <v>1649</v>
      </c>
      <c r="E477" s="20" t="s">
        <v>108</v>
      </c>
      <c r="F477" s="306">
        <v>224.75999999999999</v>
      </c>
      <c r="G477" s="41"/>
      <c r="H477" s="47"/>
    </row>
    <row r="478" s="2" customFormat="1" ht="16.8" customHeight="1">
      <c r="A478" s="41"/>
      <c r="B478" s="47"/>
      <c r="C478" s="305" t="s">
        <v>523</v>
      </c>
      <c r="D478" s="305" t="s">
        <v>1650</v>
      </c>
      <c r="E478" s="20" t="s">
        <v>108</v>
      </c>
      <c r="F478" s="306">
        <v>112.54000000000001</v>
      </c>
      <c r="G478" s="41"/>
      <c r="H478" s="47"/>
    </row>
    <row r="479" s="2" customFormat="1" ht="16.8" customHeight="1">
      <c r="A479" s="41"/>
      <c r="B479" s="47"/>
      <c r="C479" s="305" t="s">
        <v>1229</v>
      </c>
      <c r="D479" s="305" t="s">
        <v>1230</v>
      </c>
      <c r="E479" s="20" t="s">
        <v>108</v>
      </c>
      <c r="F479" s="306">
        <v>114.583</v>
      </c>
      <c r="G479" s="41"/>
      <c r="H479" s="47"/>
    </row>
    <row r="480" s="2" customFormat="1" ht="16.8" customHeight="1">
      <c r="A480" s="41"/>
      <c r="B480" s="47"/>
      <c r="C480" s="305" t="s">
        <v>490</v>
      </c>
      <c r="D480" s="305" t="s">
        <v>491</v>
      </c>
      <c r="E480" s="20" t="s">
        <v>108</v>
      </c>
      <c r="F480" s="306">
        <v>118.167</v>
      </c>
      <c r="G480" s="41"/>
      <c r="H480" s="47"/>
    </row>
    <row r="481" s="2" customFormat="1" ht="16.8" customHeight="1">
      <c r="A481" s="41"/>
      <c r="B481" s="47"/>
      <c r="C481" s="301" t="s">
        <v>1038</v>
      </c>
      <c r="D481" s="302" t="s">
        <v>1039</v>
      </c>
      <c r="E481" s="303" t="s">
        <v>108</v>
      </c>
      <c r="F481" s="304">
        <v>112.22</v>
      </c>
      <c r="G481" s="41"/>
      <c r="H481" s="47"/>
    </row>
    <row r="482" s="2" customFormat="1" ht="16.8" customHeight="1">
      <c r="A482" s="41"/>
      <c r="B482" s="47"/>
      <c r="C482" s="305" t="s">
        <v>21</v>
      </c>
      <c r="D482" s="305" t="s">
        <v>1227</v>
      </c>
      <c r="E482" s="20" t="s">
        <v>21</v>
      </c>
      <c r="F482" s="306">
        <v>0</v>
      </c>
      <c r="G482" s="41"/>
      <c r="H482" s="47"/>
    </row>
    <row r="483" s="2" customFormat="1" ht="16.8" customHeight="1">
      <c r="A483" s="41"/>
      <c r="B483" s="47"/>
      <c r="C483" s="305" t="s">
        <v>21</v>
      </c>
      <c r="D483" s="305" t="s">
        <v>1228</v>
      </c>
      <c r="E483" s="20" t="s">
        <v>21</v>
      </c>
      <c r="F483" s="306">
        <v>112.22</v>
      </c>
      <c r="G483" s="41"/>
      <c r="H483" s="47"/>
    </row>
    <row r="484" s="2" customFormat="1" ht="16.8" customHeight="1">
      <c r="A484" s="41"/>
      <c r="B484" s="47"/>
      <c r="C484" s="305" t="s">
        <v>1038</v>
      </c>
      <c r="D484" s="305" t="s">
        <v>226</v>
      </c>
      <c r="E484" s="20" t="s">
        <v>21</v>
      </c>
      <c r="F484" s="306">
        <v>112.22</v>
      </c>
      <c r="G484" s="41"/>
      <c r="H484" s="47"/>
    </row>
    <row r="485" s="2" customFormat="1" ht="16.8" customHeight="1">
      <c r="A485" s="41"/>
      <c r="B485" s="47"/>
      <c r="C485" s="307" t="s">
        <v>1611</v>
      </c>
      <c r="D485" s="41"/>
      <c r="E485" s="41"/>
      <c r="F485" s="41"/>
      <c r="G485" s="41"/>
      <c r="H485" s="47"/>
    </row>
    <row r="486" s="2" customFormat="1" ht="16.8" customHeight="1">
      <c r="A486" s="41"/>
      <c r="B486" s="47"/>
      <c r="C486" s="305" t="s">
        <v>910</v>
      </c>
      <c r="D486" s="305" t="s">
        <v>1649</v>
      </c>
      <c r="E486" s="20" t="s">
        <v>108</v>
      </c>
      <c r="F486" s="306">
        <v>224.75999999999999</v>
      </c>
      <c r="G486" s="41"/>
      <c r="H486" s="47"/>
    </row>
    <row r="487" s="2" customFormat="1" ht="16.8" customHeight="1">
      <c r="A487" s="41"/>
      <c r="B487" s="47"/>
      <c r="C487" s="305" t="s">
        <v>1243</v>
      </c>
      <c r="D487" s="305" t="s">
        <v>1670</v>
      </c>
      <c r="E487" s="20" t="s">
        <v>108</v>
      </c>
      <c r="F487" s="306">
        <v>112.22</v>
      </c>
      <c r="G487" s="41"/>
      <c r="H487" s="47"/>
    </row>
    <row r="488" s="2" customFormat="1" ht="16.8" customHeight="1">
      <c r="A488" s="41"/>
      <c r="B488" s="47"/>
      <c r="C488" s="305" t="s">
        <v>1248</v>
      </c>
      <c r="D488" s="305" t="s">
        <v>1249</v>
      </c>
      <c r="E488" s="20" t="s">
        <v>146</v>
      </c>
      <c r="F488" s="306">
        <v>8.5850000000000009</v>
      </c>
      <c r="G488" s="41"/>
      <c r="H488" s="47"/>
    </row>
    <row r="489" s="2" customFormat="1" ht="16.8" customHeight="1">
      <c r="A489" s="41"/>
      <c r="B489" s="47"/>
      <c r="C489" s="305" t="s">
        <v>1239</v>
      </c>
      <c r="D489" s="305" t="s">
        <v>1240</v>
      </c>
      <c r="E489" s="20" t="s">
        <v>108</v>
      </c>
      <c r="F489" s="306">
        <v>114.464</v>
      </c>
      <c r="G489" s="41"/>
      <c r="H489" s="47"/>
    </row>
    <row r="490" s="2" customFormat="1" ht="16.8" customHeight="1">
      <c r="A490" s="41"/>
      <c r="B490" s="47"/>
      <c r="C490" s="301" t="s">
        <v>1009</v>
      </c>
      <c r="D490" s="302" t="s">
        <v>1010</v>
      </c>
      <c r="E490" s="303" t="s">
        <v>108</v>
      </c>
      <c r="F490" s="304">
        <v>11.609999999999999</v>
      </c>
      <c r="G490" s="41"/>
      <c r="H490" s="47"/>
    </row>
    <row r="491" s="2" customFormat="1" ht="16.8" customHeight="1">
      <c r="A491" s="41"/>
      <c r="B491" s="47"/>
      <c r="C491" s="305" t="s">
        <v>21</v>
      </c>
      <c r="D491" s="305" t="s">
        <v>1049</v>
      </c>
      <c r="E491" s="20" t="s">
        <v>21</v>
      </c>
      <c r="F491" s="306">
        <v>0</v>
      </c>
      <c r="G491" s="41"/>
      <c r="H491" s="47"/>
    </row>
    <row r="492" s="2" customFormat="1" ht="16.8" customHeight="1">
      <c r="A492" s="41"/>
      <c r="B492" s="47"/>
      <c r="C492" s="305" t="s">
        <v>21</v>
      </c>
      <c r="D492" s="305" t="s">
        <v>1048</v>
      </c>
      <c r="E492" s="20" t="s">
        <v>21</v>
      </c>
      <c r="F492" s="306">
        <v>11.609999999999999</v>
      </c>
      <c r="G492" s="41"/>
      <c r="H492" s="47"/>
    </row>
    <row r="493" s="2" customFormat="1" ht="16.8" customHeight="1">
      <c r="A493" s="41"/>
      <c r="B493" s="47"/>
      <c r="C493" s="305" t="s">
        <v>1009</v>
      </c>
      <c r="D493" s="305" t="s">
        <v>226</v>
      </c>
      <c r="E493" s="20" t="s">
        <v>21</v>
      </c>
      <c r="F493" s="306">
        <v>11.609999999999999</v>
      </c>
      <c r="G493" s="41"/>
      <c r="H493" s="47"/>
    </row>
    <row r="494" s="2" customFormat="1" ht="16.8" customHeight="1">
      <c r="A494" s="41"/>
      <c r="B494" s="47"/>
      <c r="C494" s="307" t="s">
        <v>1611</v>
      </c>
      <c r="D494" s="41"/>
      <c r="E494" s="41"/>
      <c r="F494" s="41"/>
      <c r="G494" s="41"/>
      <c r="H494" s="47"/>
    </row>
    <row r="495" s="2" customFormat="1">
      <c r="A495" s="41"/>
      <c r="B495" s="47"/>
      <c r="C495" s="305" t="s">
        <v>1043</v>
      </c>
      <c r="D495" s="305" t="s">
        <v>1671</v>
      </c>
      <c r="E495" s="20" t="s">
        <v>108</v>
      </c>
      <c r="F495" s="306">
        <v>23.219999999999999</v>
      </c>
      <c r="G495" s="41"/>
      <c r="H495" s="47"/>
    </row>
    <row r="496" s="2" customFormat="1" ht="16.8" customHeight="1">
      <c r="A496" s="41"/>
      <c r="B496" s="47"/>
      <c r="C496" s="305" t="s">
        <v>1054</v>
      </c>
      <c r="D496" s="305" t="s">
        <v>1055</v>
      </c>
      <c r="E496" s="20" t="s">
        <v>108</v>
      </c>
      <c r="F496" s="306">
        <v>12.801</v>
      </c>
      <c r="G496" s="41"/>
      <c r="H496" s="47"/>
    </row>
    <row r="497" s="2" customFormat="1" ht="16.8" customHeight="1">
      <c r="A497" s="41"/>
      <c r="B497" s="47"/>
      <c r="C497" s="301" t="s">
        <v>1024</v>
      </c>
      <c r="D497" s="302" t="s">
        <v>1025</v>
      </c>
      <c r="E497" s="303" t="s">
        <v>108</v>
      </c>
      <c r="F497" s="304">
        <v>119.212</v>
      </c>
      <c r="G497" s="41"/>
      <c r="H497" s="47"/>
    </row>
    <row r="498" s="2" customFormat="1" ht="16.8" customHeight="1">
      <c r="A498" s="41"/>
      <c r="B498" s="47"/>
      <c r="C498" s="305" t="s">
        <v>21</v>
      </c>
      <c r="D498" s="305" t="s">
        <v>1178</v>
      </c>
      <c r="E498" s="20" t="s">
        <v>21</v>
      </c>
      <c r="F498" s="306">
        <v>119.212</v>
      </c>
      <c r="G498" s="41"/>
      <c r="H498" s="47"/>
    </row>
    <row r="499" s="2" customFormat="1" ht="16.8" customHeight="1">
      <c r="A499" s="41"/>
      <c r="B499" s="47"/>
      <c r="C499" s="305" t="s">
        <v>1024</v>
      </c>
      <c r="D499" s="305" t="s">
        <v>226</v>
      </c>
      <c r="E499" s="20" t="s">
        <v>21</v>
      </c>
      <c r="F499" s="306">
        <v>119.212</v>
      </c>
      <c r="G499" s="41"/>
      <c r="H499" s="47"/>
    </row>
    <row r="500" s="2" customFormat="1" ht="16.8" customHeight="1">
      <c r="A500" s="41"/>
      <c r="B500" s="47"/>
      <c r="C500" s="307" t="s">
        <v>1611</v>
      </c>
      <c r="D500" s="41"/>
      <c r="E500" s="41"/>
      <c r="F500" s="41"/>
      <c r="G500" s="41"/>
      <c r="H500" s="47"/>
    </row>
    <row r="501" s="2" customFormat="1" ht="16.8" customHeight="1">
      <c r="A501" s="41"/>
      <c r="B501" s="47"/>
      <c r="C501" s="305" t="s">
        <v>769</v>
      </c>
      <c r="D501" s="305" t="s">
        <v>1652</v>
      </c>
      <c r="E501" s="20" t="s">
        <v>108</v>
      </c>
      <c r="F501" s="306">
        <v>119.212</v>
      </c>
      <c r="G501" s="41"/>
      <c r="H501" s="47"/>
    </row>
    <row r="502" s="2" customFormat="1" ht="16.8" customHeight="1">
      <c r="A502" s="41"/>
      <c r="B502" s="47"/>
      <c r="C502" s="305" t="s">
        <v>758</v>
      </c>
      <c r="D502" s="305" t="s">
        <v>1654</v>
      </c>
      <c r="E502" s="20" t="s">
        <v>108</v>
      </c>
      <c r="F502" s="306">
        <v>120.098</v>
      </c>
      <c r="G502" s="41"/>
      <c r="H502" s="47"/>
    </row>
    <row r="503" s="2" customFormat="1" ht="16.8" customHeight="1">
      <c r="A503" s="41"/>
      <c r="B503" s="47"/>
      <c r="C503" s="305" t="s">
        <v>793</v>
      </c>
      <c r="D503" s="305" t="s">
        <v>1655</v>
      </c>
      <c r="E503" s="20" t="s">
        <v>108</v>
      </c>
      <c r="F503" s="306">
        <v>359.40800000000002</v>
      </c>
      <c r="G503" s="41"/>
      <c r="H503" s="47"/>
    </row>
    <row r="504" s="2" customFormat="1" ht="16.8" customHeight="1">
      <c r="A504" s="41"/>
      <c r="B504" s="47"/>
      <c r="C504" s="305" t="s">
        <v>764</v>
      </c>
      <c r="D504" s="305" t="s">
        <v>765</v>
      </c>
      <c r="E504" s="20" t="s">
        <v>258</v>
      </c>
      <c r="F504" s="306">
        <v>0.042000000000000003</v>
      </c>
      <c r="G504" s="41"/>
      <c r="H504" s="47"/>
    </row>
    <row r="505" s="2" customFormat="1">
      <c r="A505" s="41"/>
      <c r="B505" s="47"/>
      <c r="C505" s="305" t="s">
        <v>802</v>
      </c>
      <c r="D505" s="305" t="s">
        <v>803</v>
      </c>
      <c r="E505" s="20" t="s">
        <v>108</v>
      </c>
      <c r="F505" s="306">
        <v>413.31900000000002</v>
      </c>
      <c r="G505" s="41"/>
      <c r="H505" s="47"/>
    </row>
    <row r="506" s="2" customFormat="1">
      <c r="A506" s="41"/>
      <c r="B506" s="47"/>
      <c r="C506" s="305" t="s">
        <v>775</v>
      </c>
      <c r="D506" s="305" t="s">
        <v>776</v>
      </c>
      <c r="E506" s="20" t="s">
        <v>108</v>
      </c>
      <c r="F506" s="306">
        <v>137.09399999999999</v>
      </c>
      <c r="G506" s="41"/>
      <c r="H506" s="47"/>
    </row>
    <row r="507" s="2" customFormat="1" ht="16.8" customHeight="1">
      <c r="A507" s="41"/>
      <c r="B507" s="47"/>
      <c r="C507" s="301" t="s">
        <v>1034</v>
      </c>
      <c r="D507" s="302" t="s">
        <v>1035</v>
      </c>
      <c r="E507" s="303" t="s">
        <v>108</v>
      </c>
      <c r="F507" s="304">
        <v>15.321999999999999</v>
      </c>
      <c r="G507" s="41"/>
      <c r="H507" s="47"/>
    </row>
    <row r="508" s="2" customFormat="1" ht="16.8" customHeight="1">
      <c r="A508" s="41"/>
      <c r="B508" s="47"/>
      <c r="C508" s="305" t="s">
        <v>21</v>
      </c>
      <c r="D508" s="305" t="s">
        <v>1194</v>
      </c>
      <c r="E508" s="20" t="s">
        <v>21</v>
      </c>
      <c r="F508" s="306">
        <v>0</v>
      </c>
      <c r="G508" s="41"/>
      <c r="H508" s="47"/>
    </row>
    <row r="509" s="2" customFormat="1" ht="16.8" customHeight="1">
      <c r="A509" s="41"/>
      <c r="B509" s="47"/>
      <c r="C509" s="305" t="s">
        <v>21</v>
      </c>
      <c r="D509" s="305" t="s">
        <v>1195</v>
      </c>
      <c r="E509" s="20" t="s">
        <v>21</v>
      </c>
      <c r="F509" s="306">
        <v>15.42</v>
      </c>
      <c r="G509" s="41"/>
      <c r="H509" s="47"/>
    </row>
    <row r="510" s="2" customFormat="1" ht="16.8" customHeight="1">
      <c r="A510" s="41"/>
      <c r="B510" s="47"/>
      <c r="C510" s="305" t="s">
        <v>21</v>
      </c>
      <c r="D510" s="305" t="s">
        <v>1196</v>
      </c>
      <c r="E510" s="20" t="s">
        <v>21</v>
      </c>
      <c r="F510" s="306">
        <v>-0.13800000000000001</v>
      </c>
      <c r="G510" s="41"/>
      <c r="H510" s="47"/>
    </row>
    <row r="511" s="2" customFormat="1" ht="16.8" customHeight="1">
      <c r="A511" s="41"/>
      <c r="B511" s="47"/>
      <c r="C511" s="305" t="s">
        <v>21</v>
      </c>
      <c r="D511" s="305" t="s">
        <v>1197</v>
      </c>
      <c r="E511" s="20" t="s">
        <v>21</v>
      </c>
      <c r="F511" s="306">
        <v>0.040000000000000001</v>
      </c>
      <c r="G511" s="41"/>
      <c r="H511" s="47"/>
    </row>
    <row r="512" s="2" customFormat="1" ht="16.8" customHeight="1">
      <c r="A512" s="41"/>
      <c r="B512" s="47"/>
      <c r="C512" s="305" t="s">
        <v>1034</v>
      </c>
      <c r="D512" s="305" t="s">
        <v>226</v>
      </c>
      <c r="E512" s="20" t="s">
        <v>21</v>
      </c>
      <c r="F512" s="306">
        <v>15.321999999999999</v>
      </c>
      <c r="G512" s="41"/>
      <c r="H512" s="47"/>
    </row>
    <row r="513" s="2" customFormat="1" ht="16.8" customHeight="1">
      <c r="A513" s="41"/>
      <c r="B513" s="47"/>
      <c r="C513" s="307" t="s">
        <v>1611</v>
      </c>
      <c r="D513" s="41"/>
      <c r="E513" s="41"/>
      <c r="F513" s="41"/>
      <c r="G513" s="41"/>
      <c r="H513" s="47"/>
    </row>
    <row r="514" s="2" customFormat="1" ht="16.8" customHeight="1">
      <c r="A514" s="41"/>
      <c r="B514" s="47"/>
      <c r="C514" s="305" t="s">
        <v>830</v>
      </c>
      <c r="D514" s="305" t="s">
        <v>1656</v>
      </c>
      <c r="E514" s="20" t="s">
        <v>108</v>
      </c>
      <c r="F514" s="306">
        <v>15.321999999999999</v>
      </c>
      <c r="G514" s="41"/>
      <c r="H514" s="47"/>
    </row>
    <row r="515" s="2" customFormat="1" ht="16.8" customHeight="1">
      <c r="A515" s="41"/>
      <c r="B515" s="47"/>
      <c r="C515" s="305" t="s">
        <v>857</v>
      </c>
      <c r="D515" s="305" t="s">
        <v>1657</v>
      </c>
      <c r="E515" s="20" t="s">
        <v>108</v>
      </c>
      <c r="F515" s="306">
        <v>65.908000000000001</v>
      </c>
      <c r="G515" s="41"/>
      <c r="H515" s="47"/>
    </row>
    <row r="516" s="2" customFormat="1">
      <c r="A516" s="41"/>
      <c r="B516" s="47"/>
      <c r="C516" s="305" t="s">
        <v>802</v>
      </c>
      <c r="D516" s="305" t="s">
        <v>803</v>
      </c>
      <c r="E516" s="20" t="s">
        <v>108</v>
      </c>
      <c r="F516" s="306">
        <v>79.090000000000003</v>
      </c>
      <c r="G516" s="41"/>
      <c r="H516" s="47"/>
    </row>
    <row r="517" s="2" customFormat="1">
      <c r="A517" s="41"/>
      <c r="B517" s="47"/>
      <c r="C517" s="305" t="s">
        <v>775</v>
      </c>
      <c r="D517" s="305" t="s">
        <v>776</v>
      </c>
      <c r="E517" s="20" t="s">
        <v>108</v>
      </c>
      <c r="F517" s="306">
        <v>18.385999999999999</v>
      </c>
      <c r="G517" s="41"/>
      <c r="H517" s="47"/>
    </row>
    <row r="518" s="2" customFormat="1" ht="16.8" customHeight="1">
      <c r="A518" s="41"/>
      <c r="B518" s="47"/>
      <c r="C518" s="301" t="s">
        <v>1031</v>
      </c>
      <c r="D518" s="302" t="s">
        <v>1032</v>
      </c>
      <c r="E518" s="303" t="s">
        <v>108</v>
      </c>
      <c r="F518" s="304">
        <v>35.264000000000003</v>
      </c>
      <c r="G518" s="41"/>
      <c r="H518" s="47"/>
    </row>
    <row r="519" s="2" customFormat="1" ht="16.8" customHeight="1">
      <c r="A519" s="41"/>
      <c r="B519" s="47"/>
      <c r="C519" s="305" t="s">
        <v>21</v>
      </c>
      <c r="D519" s="305" t="s">
        <v>862</v>
      </c>
      <c r="E519" s="20" t="s">
        <v>21</v>
      </c>
      <c r="F519" s="306">
        <v>0</v>
      </c>
      <c r="G519" s="41"/>
      <c r="H519" s="47"/>
    </row>
    <row r="520" s="2" customFormat="1" ht="16.8" customHeight="1">
      <c r="A520" s="41"/>
      <c r="B520" s="47"/>
      <c r="C520" s="305" t="s">
        <v>21</v>
      </c>
      <c r="D520" s="305" t="s">
        <v>1206</v>
      </c>
      <c r="E520" s="20" t="s">
        <v>21</v>
      </c>
      <c r="F520" s="306">
        <v>0</v>
      </c>
      <c r="G520" s="41"/>
      <c r="H520" s="47"/>
    </row>
    <row r="521" s="2" customFormat="1" ht="16.8" customHeight="1">
      <c r="A521" s="41"/>
      <c r="B521" s="47"/>
      <c r="C521" s="305" t="s">
        <v>21</v>
      </c>
      <c r="D521" s="305" t="s">
        <v>1207</v>
      </c>
      <c r="E521" s="20" t="s">
        <v>21</v>
      </c>
      <c r="F521" s="306">
        <v>25.565000000000001</v>
      </c>
      <c r="G521" s="41"/>
      <c r="H521" s="47"/>
    </row>
    <row r="522" s="2" customFormat="1" ht="16.8" customHeight="1">
      <c r="A522" s="41"/>
      <c r="B522" s="47"/>
      <c r="C522" s="305" t="s">
        <v>21</v>
      </c>
      <c r="D522" s="305" t="s">
        <v>1196</v>
      </c>
      <c r="E522" s="20" t="s">
        <v>21</v>
      </c>
      <c r="F522" s="306">
        <v>-0.13800000000000001</v>
      </c>
      <c r="G522" s="41"/>
      <c r="H522" s="47"/>
    </row>
    <row r="523" s="2" customFormat="1" ht="16.8" customHeight="1">
      <c r="A523" s="41"/>
      <c r="B523" s="47"/>
      <c r="C523" s="305" t="s">
        <v>21</v>
      </c>
      <c r="D523" s="305" t="s">
        <v>1197</v>
      </c>
      <c r="E523" s="20" t="s">
        <v>21</v>
      </c>
      <c r="F523" s="306">
        <v>0.040000000000000001</v>
      </c>
      <c r="G523" s="41"/>
      <c r="H523" s="47"/>
    </row>
    <row r="524" s="2" customFormat="1" ht="16.8" customHeight="1">
      <c r="A524" s="41"/>
      <c r="B524" s="47"/>
      <c r="C524" s="305" t="s">
        <v>21</v>
      </c>
      <c r="D524" s="305" t="s">
        <v>1208</v>
      </c>
      <c r="E524" s="20" t="s">
        <v>21</v>
      </c>
      <c r="F524" s="306">
        <v>0</v>
      </c>
      <c r="G524" s="41"/>
      <c r="H524" s="47"/>
    </row>
    <row r="525" s="2" customFormat="1" ht="16.8" customHeight="1">
      <c r="A525" s="41"/>
      <c r="B525" s="47"/>
      <c r="C525" s="305" t="s">
        <v>21</v>
      </c>
      <c r="D525" s="305" t="s">
        <v>1209</v>
      </c>
      <c r="E525" s="20" t="s">
        <v>21</v>
      </c>
      <c r="F525" s="306">
        <v>0.94499999999999995</v>
      </c>
      <c r="G525" s="41"/>
      <c r="H525" s="47"/>
    </row>
    <row r="526" s="2" customFormat="1" ht="16.8" customHeight="1">
      <c r="A526" s="41"/>
      <c r="B526" s="47"/>
      <c r="C526" s="305" t="s">
        <v>21</v>
      </c>
      <c r="D526" s="305" t="s">
        <v>1210</v>
      </c>
      <c r="E526" s="20" t="s">
        <v>21</v>
      </c>
      <c r="F526" s="306">
        <v>0</v>
      </c>
      <c r="G526" s="41"/>
      <c r="H526" s="47"/>
    </row>
    <row r="527" s="2" customFormat="1" ht="16.8" customHeight="1">
      <c r="A527" s="41"/>
      <c r="B527" s="47"/>
      <c r="C527" s="305" t="s">
        <v>21</v>
      </c>
      <c r="D527" s="305" t="s">
        <v>1211</v>
      </c>
      <c r="E527" s="20" t="s">
        <v>21</v>
      </c>
      <c r="F527" s="306">
        <v>8.8520000000000003</v>
      </c>
      <c r="G527" s="41"/>
      <c r="H527" s="47"/>
    </row>
    <row r="528" s="2" customFormat="1" ht="16.8" customHeight="1">
      <c r="A528" s="41"/>
      <c r="B528" s="47"/>
      <c r="C528" s="305" t="s">
        <v>1031</v>
      </c>
      <c r="D528" s="305" t="s">
        <v>226</v>
      </c>
      <c r="E528" s="20" t="s">
        <v>21</v>
      </c>
      <c r="F528" s="306">
        <v>35.264000000000003</v>
      </c>
      <c r="G528" s="41"/>
      <c r="H528" s="47"/>
    </row>
    <row r="529" s="2" customFormat="1" ht="16.8" customHeight="1">
      <c r="A529" s="41"/>
      <c r="B529" s="47"/>
      <c r="C529" s="307" t="s">
        <v>1611</v>
      </c>
      <c r="D529" s="41"/>
      <c r="E529" s="41"/>
      <c r="F529" s="41"/>
      <c r="G529" s="41"/>
      <c r="H529" s="47"/>
    </row>
    <row r="530" s="2" customFormat="1" ht="16.8" customHeight="1">
      <c r="A530" s="41"/>
      <c r="B530" s="47"/>
      <c r="C530" s="305" t="s">
        <v>857</v>
      </c>
      <c r="D530" s="305" t="s">
        <v>1657</v>
      </c>
      <c r="E530" s="20" t="s">
        <v>108</v>
      </c>
      <c r="F530" s="306">
        <v>65.908000000000001</v>
      </c>
      <c r="G530" s="41"/>
      <c r="H530" s="47"/>
    </row>
    <row r="531" s="2" customFormat="1" ht="16.8" customHeight="1">
      <c r="A531" s="41"/>
      <c r="B531" s="47"/>
      <c r="C531" s="305" t="s">
        <v>822</v>
      </c>
      <c r="D531" s="305" t="s">
        <v>1658</v>
      </c>
      <c r="E531" s="20" t="s">
        <v>108</v>
      </c>
      <c r="F531" s="306">
        <v>35.264000000000003</v>
      </c>
      <c r="G531" s="41"/>
      <c r="H531" s="47"/>
    </row>
    <row r="532" s="2" customFormat="1" ht="16.8" customHeight="1">
      <c r="A532" s="41"/>
      <c r="B532" s="47"/>
      <c r="C532" s="305" t="s">
        <v>764</v>
      </c>
      <c r="D532" s="305" t="s">
        <v>765</v>
      </c>
      <c r="E532" s="20" t="s">
        <v>258</v>
      </c>
      <c r="F532" s="306">
        <v>0.014</v>
      </c>
      <c r="G532" s="41"/>
      <c r="H532" s="47"/>
    </row>
    <row r="533" s="2" customFormat="1">
      <c r="A533" s="41"/>
      <c r="B533" s="47"/>
      <c r="C533" s="305" t="s">
        <v>802</v>
      </c>
      <c r="D533" s="305" t="s">
        <v>803</v>
      </c>
      <c r="E533" s="20" t="s">
        <v>108</v>
      </c>
      <c r="F533" s="306">
        <v>79.090000000000003</v>
      </c>
      <c r="G533" s="41"/>
      <c r="H533" s="47"/>
    </row>
    <row r="534" s="2" customFormat="1" ht="16.8" customHeight="1">
      <c r="A534" s="41"/>
      <c r="B534" s="47"/>
      <c r="C534" s="301" t="s">
        <v>1006</v>
      </c>
      <c r="D534" s="302" t="s">
        <v>1007</v>
      </c>
      <c r="E534" s="303" t="s">
        <v>108</v>
      </c>
      <c r="F534" s="304">
        <v>11.609999999999999</v>
      </c>
      <c r="G534" s="41"/>
      <c r="H534" s="47"/>
    </row>
    <row r="535" s="2" customFormat="1" ht="16.8" customHeight="1">
      <c r="A535" s="41"/>
      <c r="B535" s="47"/>
      <c r="C535" s="305" t="s">
        <v>21</v>
      </c>
      <c r="D535" s="305" t="s">
        <v>1047</v>
      </c>
      <c r="E535" s="20" t="s">
        <v>21</v>
      </c>
      <c r="F535" s="306">
        <v>0</v>
      </c>
      <c r="G535" s="41"/>
      <c r="H535" s="47"/>
    </row>
    <row r="536" s="2" customFormat="1" ht="16.8" customHeight="1">
      <c r="A536" s="41"/>
      <c r="B536" s="47"/>
      <c r="C536" s="305" t="s">
        <v>21</v>
      </c>
      <c r="D536" s="305" t="s">
        <v>1048</v>
      </c>
      <c r="E536" s="20" t="s">
        <v>21</v>
      </c>
      <c r="F536" s="306">
        <v>11.609999999999999</v>
      </c>
      <c r="G536" s="41"/>
      <c r="H536" s="47"/>
    </row>
    <row r="537" s="2" customFormat="1" ht="16.8" customHeight="1">
      <c r="A537" s="41"/>
      <c r="B537" s="47"/>
      <c r="C537" s="305" t="s">
        <v>1006</v>
      </c>
      <c r="D537" s="305" t="s">
        <v>226</v>
      </c>
      <c r="E537" s="20" t="s">
        <v>21</v>
      </c>
      <c r="F537" s="306">
        <v>11.609999999999999</v>
      </c>
      <c r="G537" s="41"/>
      <c r="H537" s="47"/>
    </row>
    <row r="538" s="2" customFormat="1" ht="16.8" customHeight="1">
      <c r="A538" s="41"/>
      <c r="B538" s="47"/>
      <c r="C538" s="307" t="s">
        <v>1611</v>
      </c>
      <c r="D538" s="41"/>
      <c r="E538" s="41"/>
      <c r="F538" s="41"/>
      <c r="G538" s="41"/>
      <c r="H538" s="47"/>
    </row>
    <row r="539" s="2" customFormat="1">
      <c r="A539" s="41"/>
      <c r="B539" s="47"/>
      <c r="C539" s="305" t="s">
        <v>1043</v>
      </c>
      <c r="D539" s="305" t="s">
        <v>1671</v>
      </c>
      <c r="E539" s="20" t="s">
        <v>108</v>
      </c>
      <c r="F539" s="306">
        <v>23.219999999999999</v>
      </c>
      <c r="G539" s="41"/>
      <c r="H539" s="47"/>
    </row>
    <row r="540" s="2" customFormat="1" ht="16.8" customHeight="1">
      <c r="A540" s="41"/>
      <c r="B540" s="47"/>
      <c r="C540" s="305" t="s">
        <v>1050</v>
      </c>
      <c r="D540" s="305" t="s">
        <v>1051</v>
      </c>
      <c r="E540" s="20" t="s">
        <v>108</v>
      </c>
      <c r="F540" s="306">
        <v>12.191000000000001</v>
      </c>
      <c r="G540" s="41"/>
      <c r="H540" s="47"/>
    </row>
    <row r="541" s="2" customFormat="1" ht="16.8" customHeight="1">
      <c r="A541" s="41"/>
      <c r="B541" s="47"/>
      <c r="C541" s="301" t="s">
        <v>173</v>
      </c>
      <c r="D541" s="302" t="s">
        <v>174</v>
      </c>
      <c r="E541" s="303" t="s">
        <v>119</v>
      </c>
      <c r="F541" s="304">
        <v>5.5</v>
      </c>
      <c r="G541" s="41"/>
      <c r="H541" s="47"/>
    </row>
    <row r="542" s="2" customFormat="1" ht="16.8" customHeight="1">
      <c r="A542" s="41"/>
      <c r="B542" s="47"/>
      <c r="C542" s="305" t="s">
        <v>21</v>
      </c>
      <c r="D542" s="305" t="s">
        <v>1130</v>
      </c>
      <c r="E542" s="20" t="s">
        <v>21</v>
      </c>
      <c r="F542" s="306">
        <v>5.5</v>
      </c>
      <c r="G542" s="41"/>
      <c r="H542" s="47"/>
    </row>
    <row r="543" s="2" customFormat="1" ht="16.8" customHeight="1">
      <c r="A543" s="41"/>
      <c r="B543" s="47"/>
      <c r="C543" s="305" t="s">
        <v>173</v>
      </c>
      <c r="D543" s="305" t="s">
        <v>227</v>
      </c>
      <c r="E543" s="20" t="s">
        <v>21</v>
      </c>
      <c r="F543" s="306">
        <v>5.5</v>
      </c>
      <c r="G543" s="41"/>
      <c r="H543" s="47"/>
    </row>
    <row r="544" s="2" customFormat="1" ht="16.8" customHeight="1">
      <c r="A544" s="41"/>
      <c r="B544" s="47"/>
      <c r="C544" s="307" t="s">
        <v>1611</v>
      </c>
      <c r="D544" s="41"/>
      <c r="E544" s="41"/>
      <c r="F544" s="41"/>
      <c r="G544" s="41"/>
      <c r="H544" s="47"/>
    </row>
    <row r="545" s="2" customFormat="1" ht="16.8" customHeight="1">
      <c r="A545" s="41"/>
      <c r="B545" s="47"/>
      <c r="C545" s="305" t="s">
        <v>582</v>
      </c>
      <c r="D545" s="305" t="s">
        <v>1661</v>
      </c>
      <c r="E545" s="20" t="s">
        <v>119</v>
      </c>
      <c r="F545" s="306">
        <v>5.5</v>
      </c>
      <c r="G545" s="41"/>
      <c r="H545" s="47"/>
    </row>
    <row r="546" s="2" customFormat="1" ht="16.8" customHeight="1">
      <c r="A546" s="41"/>
      <c r="B546" s="47"/>
      <c r="C546" s="305" t="s">
        <v>588</v>
      </c>
      <c r="D546" s="305" t="s">
        <v>1662</v>
      </c>
      <c r="E546" s="20" t="s">
        <v>119</v>
      </c>
      <c r="F546" s="306">
        <v>330</v>
      </c>
      <c r="G546" s="41"/>
      <c r="H546" s="47"/>
    </row>
    <row r="547" s="2" customFormat="1" ht="16.8" customHeight="1">
      <c r="A547" s="41"/>
      <c r="B547" s="47"/>
      <c r="C547" s="305" t="s">
        <v>594</v>
      </c>
      <c r="D547" s="305" t="s">
        <v>1663</v>
      </c>
      <c r="E547" s="20" t="s">
        <v>119</v>
      </c>
      <c r="F547" s="306">
        <v>5.5</v>
      </c>
      <c r="G547" s="41"/>
      <c r="H547" s="47"/>
    </row>
    <row r="548" s="2" customFormat="1" ht="26.4" customHeight="1">
      <c r="A548" s="41"/>
      <c r="B548" s="47"/>
      <c r="C548" s="300" t="s">
        <v>1672</v>
      </c>
      <c r="D548" s="300" t="s">
        <v>96</v>
      </c>
      <c r="E548" s="41"/>
      <c r="F548" s="41"/>
      <c r="G548" s="41"/>
      <c r="H548" s="47"/>
    </row>
    <row r="549" s="2" customFormat="1" ht="16.8" customHeight="1">
      <c r="A549" s="41"/>
      <c r="B549" s="47"/>
      <c r="C549" s="301" t="s">
        <v>106</v>
      </c>
      <c r="D549" s="302" t="s">
        <v>107</v>
      </c>
      <c r="E549" s="303" t="s">
        <v>108</v>
      </c>
      <c r="F549" s="304">
        <v>1.9650000000000001</v>
      </c>
      <c r="G549" s="41"/>
      <c r="H549" s="47"/>
    </row>
    <row r="550" s="2" customFormat="1" ht="16.8" customHeight="1">
      <c r="A550" s="41"/>
      <c r="B550" s="47"/>
      <c r="C550" s="305" t="s">
        <v>21</v>
      </c>
      <c r="D550" s="305" t="s">
        <v>853</v>
      </c>
      <c r="E550" s="20" t="s">
        <v>21</v>
      </c>
      <c r="F550" s="306">
        <v>0</v>
      </c>
      <c r="G550" s="41"/>
      <c r="H550" s="47"/>
    </row>
    <row r="551" s="2" customFormat="1" ht="16.8" customHeight="1">
      <c r="A551" s="41"/>
      <c r="B551" s="47"/>
      <c r="C551" s="305" t="s">
        <v>21</v>
      </c>
      <c r="D551" s="305" t="s">
        <v>1490</v>
      </c>
      <c r="E551" s="20" t="s">
        <v>21</v>
      </c>
      <c r="F551" s="306">
        <v>1.3049999999999999</v>
      </c>
      <c r="G551" s="41"/>
      <c r="H551" s="47"/>
    </row>
    <row r="552" s="2" customFormat="1" ht="16.8" customHeight="1">
      <c r="A552" s="41"/>
      <c r="B552" s="47"/>
      <c r="C552" s="305" t="s">
        <v>21</v>
      </c>
      <c r="D552" s="305" t="s">
        <v>1476</v>
      </c>
      <c r="E552" s="20" t="s">
        <v>21</v>
      </c>
      <c r="F552" s="306">
        <v>0</v>
      </c>
      <c r="G552" s="41"/>
      <c r="H552" s="47"/>
    </row>
    <row r="553" s="2" customFormat="1" ht="16.8" customHeight="1">
      <c r="A553" s="41"/>
      <c r="B553" s="47"/>
      <c r="C553" s="305" t="s">
        <v>21</v>
      </c>
      <c r="D553" s="305" t="s">
        <v>1491</v>
      </c>
      <c r="E553" s="20" t="s">
        <v>21</v>
      </c>
      <c r="F553" s="306">
        <v>0.66000000000000003</v>
      </c>
      <c r="G553" s="41"/>
      <c r="H553" s="47"/>
    </row>
    <row r="554" s="2" customFormat="1" ht="16.8" customHeight="1">
      <c r="A554" s="41"/>
      <c r="B554" s="47"/>
      <c r="C554" s="305" t="s">
        <v>106</v>
      </c>
      <c r="D554" s="305" t="s">
        <v>227</v>
      </c>
      <c r="E554" s="20" t="s">
        <v>21</v>
      </c>
      <c r="F554" s="306">
        <v>1.9650000000000001</v>
      </c>
      <c r="G554" s="41"/>
      <c r="H554" s="47"/>
    </row>
    <row r="555" s="2" customFormat="1" ht="16.8" customHeight="1">
      <c r="A555" s="41"/>
      <c r="B555" s="47"/>
      <c r="C555" s="301" t="s">
        <v>110</v>
      </c>
      <c r="D555" s="302" t="s">
        <v>111</v>
      </c>
      <c r="E555" s="303" t="s">
        <v>108</v>
      </c>
      <c r="F555" s="304">
        <v>9.8350000000000009</v>
      </c>
      <c r="G555" s="41"/>
      <c r="H555" s="47"/>
    </row>
    <row r="556" s="2" customFormat="1" ht="16.8" customHeight="1">
      <c r="A556" s="41"/>
      <c r="B556" s="47"/>
      <c r="C556" s="305" t="s">
        <v>21</v>
      </c>
      <c r="D556" s="305" t="s">
        <v>853</v>
      </c>
      <c r="E556" s="20" t="s">
        <v>21</v>
      </c>
      <c r="F556" s="306">
        <v>0</v>
      </c>
      <c r="G556" s="41"/>
      <c r="H556" s="47"/>
    </row>
    <row r="557" s="2" customFormat="1" ht="16.8" customHeight="1">
      <c r="A557" s="41"/>
      <c r="B557" s="47"/>
      <c r="C557" s="305" t="s">
        <v>21</v>
      </c>
      <c r="D557" s="305" t="s">
        <v>1479</v>
      </c>
      <c r="E557" s="20" t="s">
        <v>21</v>
      </c>
      <c r="F557" s="306">
        <v>2.6970000000000001</v>
      </c>
      <c r="G557" s="41"/>
      <c r="H557" s="47"/>
    </row>
    <row r="558" s="2" customFormat="1" ht="16.8" customHeight="1">
      <c r="A558" s="41"/>
      <c r="B558" s="47"/>
      <c r="C558" s="305" t="s">
        <v>21</v>
      </c>
      <c r="D558" s="305" t="s">
        <v>1476</v>
      </c>
      <c r="E558" s="20" t="s">
        <v>21</v>
      </c>
      <c r="F558" s="306">
        <v>0</v>
      </c>
      <c r="G558" s="41"/>
      <c r="H558" s="47"/>
    </row>
    <row r="559" s="2" customFormat="1" ht="16.8" customHeight="1">
      <c r="A559" s="41"/>
      <c r="B559" s="47"/>
      <c r="C559" s="305" t="s">
        <v>21</v>
      </c>
      <c r="D559" s="305" t="s">
        <v>1480</v>
      </c>
      <c r="E559" s="20" t="s">
        <v>21</v>
      </c>
      <c r="F559" s="306">
        <v>1.3200000000000001</v>
      </c>
      <c r="G559" s="41"/>
      <c r="H559" s="47"/>
    </row>
    <row r="560" s="2" customFormat="1" ht="16.8" customHeight="1">
      <c r="A560" s="41"/>
      <c r="B560" s="47"/>
      <c r="C560" s="305" t="s">
        <v>21</v>
      </c>
      <c r="D560" s="305" t="s">
        <v>854</v>
      </c>
      <c r="E560" s="20" t="s">
        <v>21</v>
      </c>
      <c r="F560" s="306">
        <v>0</v>
      </c>
      <c r="G560" s="41"/>
      <c r="H560" s="47"/>
    </row>
    <row r="561" s="2" customFormat="1" ht="16.8" customHeight="1">
      <c r="A561" s="41"/>
      <c r="B561" s="47"/>
      <c r="C561" s="305" t="s">
        <v>21</v>
      </c>
      <c r="D561" s="305" t="s">
        <v>1481</v>
      </c>
      <c r="E561" s="20" t="s">
        <v>21</v>
      </c>
      <c r="F561" s="306">
        <v>5.8179999999999996</v>
      </c>
      <c r="G561" s="41"/>
      <c r="H561" s="47"/>
    </row>
    <row r="562" s="2" customFormat="1" ht="16.8" customHeight="1">
      <c r="A562" s="41"/>
      <c r="B562" s="47"/>
      <c r="C562" s="305" t="s">
        <v>110</v>
      </c>
      <c r="D562" s="305" t="s">
        <v>227</v>
      </c>
      <c r="E562" s="20" t="s">
        <v>21</v>
      </c>
      <c r="F562" s="306">
        <v>9.8350000000000009</v>
      </c>
      <c r="G562" s="41"/>
      <c r="H562" s="47"/>
    </row>
    <row r="563" s="2" customFormat="1" ht="16.8" customHeight="1">
      <c r="A563" s="41"/>
      <c r="B563" s="47"/>
      <c r="C563" s="301" t="s">
        <v>114</v>
      </c>
      <c r="D563" s="302" t="s">
        <v>115</v>
      </c>
      <c r="E563" s="303" t="s">
        <v>108</v>
      </c>
      <c r="F563" s="304">
        <v>0</v>
      </c>
      <c r="G563" s="41"/>
      <c r="H563" s="47"/>
    </row>
    <row r="564" s="2" customFormat="1" ht="16.8" customHeight="1">
      <c r="A564" s="41"/>
      <c r="B564" s="47"/>
      <c r="C564" s="301" t="s">
        <v>1028</v>
      </c>
      <c r="D564" s="302" t="s">
        <v>1029</v>
      </c>
      <c r="E564" s="303" t="s">
        <v>108</v>
      </c>
      <c r="F564" s="304">
        <v>0</v>
      </c>
      <c r="G564" s="41"/>
      <c r="H564" s="47"/>
    </row>
    <row r="565" s="2" customFormat="1" ht="16.8" customHeight="1">
      <c r="A565" s="41"/>
      <c r="B565" s="47"/>
      <c r="C565" s="301" t="s">
        <v>1608</v>
      </c>
      <c r="D565" s="302" t="s">
        <v>1609</v>
      </c>
      <c r="E565" s="303" t="s">
        <v>108</v>
      </c>
      <c r="F565" s="304">
        <v>43.182000000000002</v>
      </c>
      <c r="G565" s="41"/>
      <c r="H565" s="47"/>
    </row>
    <row r="566" s="2" customFormat="1" ht="16.8" customHeight="1">
      <c r="A566" s="41"/>
      <c r="B566" s="47"/>
      <c r="C566" s="301" t="s">
        <v>117</v>
      </c>
      <c r="D566" s="302" t="s">
        <v>118</v>
      </c>
      <c r="E566" s="303" t="s">
        <v>119</v>
      </c>
      <c r="F566" s="304">
        <v>10</v>
      </c>
      <c r="G566" s="41"/>
      <c r="H566" s="47"/>
    </row>
    <row r="567" s="2" customFormat="1" ht="16.8" customHeight="1">
      <c r="A567" s="41"/>
      <c r="B567" s="47"/>
      <c r="C567" s="305" t="s">
        <v>21</v>
      </c>
      <c r="D567" s="305" t="s">
        <v>504</v>
      </c>
      <c r="E567" s="20" t="s">
        <v>21</v>
      </c>
      <c r="F567" s="306">
        <v>0</v>
      </c>
      <c r="G567" s="41"/>
      <c r="H567" s="47"/>
    </row>
    <row r="568" s="2" customFormat="1" ht="16.8" customHeight="1">
      <c r="A568" s="41"/>
      <c r="B568" s="47"/>
      <c r="C568" s="305" t="s">
        <v>21</v>
      </c>
      <c r="D568" s="305" t="s">
        <v>1435</v>
      </c>
      <c r="E568" s="20" t="s">
        <v>21</v>
      </c>
      <c r="F568" s="306">
        <v>10</v>
      </c>
      <c r="G568" s="41"/>
      <c r="H568" s="47"/>
    </row>
    <row r="569" s="2" customFormat="1" ht="16.8" customHeight="1">
      <c r="A569" s="41"/>
      <c r="B569" s="47"/>
      <c r="C569" s="305" t="s">
        <v>117</v>
      </c>
      <c r="D569" s="305" t="s">
        <v>226</v>
      </c>
      <c r="E569" s="20" t="s">
        <v>21</v>
      </c>
      <c r="F569" s="306">
        <v>10</v>
      </c>
      <c r="G569" s="41"/>
      <c r="H569" s="47"/>
    </row>
    <row r="570" s="2" customFormat="1" ht="16.8" customHeight="1">
      <c r="A570" s="41"/>
      <c r="B570" s="47"/>
      <c r="C570" s="301" t="s">
        <v>121</v>
      </c>
      <c r="D570" s="302" t="s">
        <v>122</v>
      </c>
      <c r="E570" s="303" t="s">
        <v>108</v>
      </c>
      <c r="F570" s="304">
        <v>13.5</v>
      </c>
      <c r="G570" s="41"/>
      <c r="H570" s="47"/>
    </row>
    <row r="571" s="2" customFormat="1" ht="16.8" customHeight="1">
      <c r="A571" s="41"/>
      <c r="B571" s="47"/>
      <c r="C571" s="305" t="s">
        <v>21</v>
      </c>
      <c r="D571" s="305" t="s">
        <v>672</v>
      </c>
      <c r="E571" s="20" t="s">
        <v>21</v>
      </c>
      <c r="F571" s="306">
        <v>0</v>
      </c>
      <c r="G571" s="41"/>
      <c r="H571" s="47"/>
    </row>
    <row r="572" s="2" customFormat="1" ht="16.8" customHeight="1">
      <c r="A572" s="41"/>
      <c r="B572" s="47"/>
      <c r="C572" s="305" t="s">
        <v>21</v>
      </c>
      <c r="D572" s="305" t="s">
        <v>1450</v>
      </c>
      <c r="E572" s="20" t="s">
        <v>21</v>
      </c>
      <c r="F572" s="306">
        <v>13.5</v>
      </c>
      <c r="G572" s="41"/>
      <c r="H572" s="47"/>
    </row>
    <row r="573" s="2" customFormat="1" ht="16.8" customHeight="1">
      <c r="A573" s="41"/>
      <c r="B573" s="47"/>
      <c r="C573" s="305" t="s">
        <v>121</v>
      </c>
      <c r="D573" s="305" t="s">
        <v>226</v>
      </c>
      <c r="E573" s="20" t="s">
        <v>21</v>
      </c>
      <c r="F573" s="306">
        <v>13.5</v>
      </c>
      <c r="G573" s="41"/>
      <c r="H573" s="47"/>
    </row>
    <row r="574" s="2" customFormat="1" ht="16.8" customHeight="1">
      <c r="A574" s="41"/>
      <c r="B574" s="47"/>
      <c r="C574" s="301" t="s">
        <v>124</v>
      </c>
      <c r="D574" s="302" t="s">
        <v>125</v>
      </c>
      <c r="E574" s="303" t="s">
        <v>108</v>
      </c>
      <c r="F574" s="304">
        <v>0</v>
      </c>
      <c r="G574" s="41"/>
      <c r="H574" s="47"/>
    </row>
    <row r="575" s="2" customFormat="1" ht="16.8" customHeight="1">
      <c r="A575" s="41"/>
      <c r="B575" s="47"/>
      <c r="C575" s="301" t="s">
        <v>1015</v>
      </c>
      <c r="D575" s="302" t="s">
        <v>1016</v>
      </c>
      <c r="E575" s="303" t="s">
        <v>108</v>
      </c>
      <c r="F575" s="304">
        <v>0</v>
      </c>
      <c r="G575" s="41"/>
      <c r="H575" s="47"/>
    </row>
    <row r="576" s="2" customFormat="1" ht="16.8" customHeight="1">
      <c r="A576" s="41"/>
      <c r="B576" s="47"/>
      <c r="C576" s="301" t="s">
        <v>1333</v>
      </c>
      <c r="D576" s="302" t="s">
        <v>1334</v>
      </c>
      <c r="E576" s="303" t="s">
        <v>108</v>
      </c>
      <c r="F576" s="304">
        <v>161.928</v>
      </c>
      <c r="G576" s="41"/>
      <c r="H576" s="47"/>
    </row>
    <row r="577" s="2" customFormat="1" ht="16.8" customHeight="1">
      <c r="A577" s="41"/>
      <c r="B577" s="47"/>
      <c r="C577" s="305" t="s">
        <v>21</v>
      </c>
      <c r="D577" s="305" t="s">
        <v>1441</v>
      </c>
      <c r="E577" s="20" t="s">
        <v>21</v>
      </c>
      <c r="F577" s="306">
        <v>161.928</v>
      </c>
      <c r="G577" s="41"/>
      <c r="H577" s="47"/>
    </row>
    <row r="578" s="2" customFormat="1" ht="16.8" customHeight="1">
      <c r="A578" s="41"/>
      <c r="B578" s="47"/>
      <c r="C578" s="305" t="s">
        <v>1333</v>
      </c>
      <c r="D578" s="305" t="s">
        <v>226</v>
      </c>
      <c r="E578" s="20" t="s">
        <v>21</v>
      </c>
      <c r="F578" s="306">
        <v>161.928</v>
      </c>
      <c r="G578" s="41"/>
      <c r="H578" s="47"/>
    </row>
    <row r="579" s="2" customFormat="1" ht="16.8" customHeight="1">
      <c r="A579" s="41"/>
      <c r="B579" s="47"/>
      <c r="C579" s="301" t="s">
        <v>128</v>
      </c>
      <c r="D579" s="302" t="s">
        <v>129</v>
      </c>
      <c r="E579" s="303" t="s">
        <v>108</v>
      </c>
      <c r="F579" s="304">
        <v>1.3740000000000001</v>
      </c>
      <c r="G579" s="41"/>
      <c r="H579" s="47"/>
    </row>
    <row r="580" s="2" customFormat="1" ht="16.8" customHeight="1">
      <c r="A580" s="41"/>
      <c r="B580" s="47"/>
      <c r="C580" s="305" t="s">
        <v>21</v>
      </c>
      <c r="D580" s="305" t="s">
        <v>674</v>
      </c>
      <c r="E580" s="20" t="s">
        <v>21</v>
      </c>
      <c r="F580" s="306">
        <v>0</v>
      </c>
      <c r="G580" s="41"/>
      <c r="H580" s="47"/>
    </row>
    <row r="581" s="2" customFormat="1" ht="16.8" customHeight="1">
      <c r="A581" s="41"/>
      <c r="B581" s="47"/>
      <c r="C581" s="305" t="s">
        <v>21</v>
      </c>
      <c r="D581" s="305" t="s">
        <v>1451</v>
      </c>
      <c r="E581" s="20" t="s">
        <v>21</v>
      </c>
      <c r="F581" s="306">
        <v>1.3740000000000001</v>
      </c>
      <c r="G581" s="41"/>
      <c r="H581" s="47"/>
    </row>
    <row r="582" s="2" customFormat="1" ht="16.8" customHeight="1">
      <c r="A582" s="41"/>
      <c r="B582" s="47"/>
      <c r="C582" s="305" t="s">
        <v>128</v>
      </c>
      <c r="D582" s="305" t="s">
        <v>226</v>
      </c>
      <c r="E582" s="20" t="s">
        <v>21</v>
      </c>
      <c r="F582" s="306">
        <v>1.3740000000000001</v>
      </c>
      <c r="G582" s="41"/>
      <c r="H582" s="47"/>
    </row>
    <row r="583" s="2" customFormat="1" ht="16.8" customHeight="1">
      <c r="A583" s="41"/>
      <c r="B583" s="47"/>
      <c r="C583" s="301" t="s">
        <v>132</v>
      </c>
      <c r="D583" s="302" t="s">
        <v>133</v>
      </c>
      <c r="E583" s="303" t="s">
        <v>108</v>
      </c>
      <c r="F583" s="304">
        <v>0</v>
      </c>
      <c r="G583" s="41"/>
      <c r="H583" s="47"/>
    </row>
    <row r="584" s="2" customFormat="1" ht="16.8" customHeight="1">
      <c r="A584" s="41"/>
      <c r="B584" s="47"/>
      <c r="C584" s="301" t="s">
        <v>1019</v>
      </c>
      <c r="D584" s="302" t="s">
        <v>1020</v>
      </c>
      <c r="E584" s="303" t="s">
        <v>108</v>
      </c>
      <c r="F584" s="304">
        <v>0</v>
      </c>
      <c r="G584" s="41"/>
      <c r="H584" s="47"/>
    </row>
    <row r="585" s="2" customFormat="1" ht="16.8" customHeight="1">
      <c r="A585" s="41"/>
      <c r="B585" s="47"/>
      <c r="C585" s="301" t="s">
        <v>1337</v>
      </c>
      <c r="D585" s="302" t="s">
        <v>1338</v>
      </c>
      <c r="E585" s="303" t="s">
        <v>108</v>
      </c>
      <c r="F585" s="304">
        <v>13.494</v>
      </c>
      <c r="G585" s="41"/>
      <c r="H585" s="47"/>
    </row>
    <row r="586" s="2" customFormat="1" ht="16.8" customHeight="1">
      <c r="A586" s="41"/>
      <c r="B586" s="47"/>
      <c r="C586" s="305" t="s">
        <v>21</v>
      </c>
      <c r="D586" s="305" t="s">
        <v>1443</v>
      </c>
      <c r="E586" s="20" t="s">
        <v>21</v>
      </c>
      <c r="F586" s="306">
        <v>13.494</v>
      </c>
      <c r="G586" s="41"/>
      <c r="H586" s="47"/>
    </row>
    <row r="587" s="2" customFormat="1" ht="16.8" customHeight="1">
      <c r="A587" s="41"/>
      <c r="B587" s="47"/>
      <c r="C587" s="305" t="s">
        <v>1337</v>
      </c>
      <c r="D587" s="305" t="s">
        <v>226</v>
      </c>
      <c r="E587" s="20" t="s">
        <v>21</v>
      </c>
      <c r="F587" s="306">
        <v>13.494</v>
      </c>
      <c r="G587" s="41"/>
      <c r="H587" s="47"/>
    </row>
    <row r="588" s="2" customFormat="1" ht="16.8" customHeight="1">
      <c r="A588" s="41"/>
      <c r="B588" s="47"/>
      <c r="C588" s="301" t="s">
        <v>135</v>
      </c>
      <c r="D588" s="302" t="s">
        <v>136</v>
      </c>
      <c r="E588" s="303" t="s">
        <v>108</v>
      </c>
      <c r="F588" s="304">
        <v>3.7170000000000001</v>
      </c>
      <c r="G588" s="41"/>
      <c r="H588" s="47"/>
    </row>
    <row r="589" s="2" customFormat="1" ht="16.8" customHeight="1">
      <c r="A589" s="41"/>
      <c r="B589" s="47"/>
      <c r="C589" s="305" t="s">
        <v>21</v>
      </c>
      <c r="D589" s="305" t="s">
        <v>1426</v>
      </c>
      <c r="E589" s="20" t="s">
        <v>21</v>
      </c>
      <c r="F589" s="306">
        <v>3.4649999999999999</v>
      </c>
      <c r="G589" s="41"/>
      <c r="H589" s="47"/>
    </row>
    <row r="590" s="2" customFormat="1" ht="16.8" customHeight="1">
      <c r="A590" s="41"/>
      <c r="B590" s="47"/>
      <c r="C590" s="305" t="s">
        <v>21</v>
      </c>
      <c r="D590" s="305" t="s">
        <v>1427</v>
      </c>
      <c r="E590" s="20" t="s">
        <v>21</v>
      </c>
      <c r="F590" s="306">
        <v>0.252</v>
      </c>
      <c r="G590" s="41"/>
      <c r="H590" s="47"/>
    </row>
    <row r="591" s="2" customFormat="1" ht="16.8" customHeight="1">
      <c r="A591" s="41"/>
      <c r="B591" s="47"/>
      <c r="C591" s="305" t="s">
        <v>135</v>
      </c>
      <c r="D591" s="305" t="s">
        <v>226</v>
      </c>
      <c r="E591" s="20" t="s">
        <v>21</v>
      </c>
      <c r="F591" s="306">
        <v>3.7170000000000001</v>
      </c>
      <c r="G591" s="41"/>
      <c r="H591" s="47"/>
    </row>
    <row r="592" s="2" customFormat="1" ht="16.8" customHeight="1">
      <c r="A592" s="41"/>
      <c r="B592" s="47"/>
      <c r="C592" s="301" t="s">
        <v>138</v>
      </c>
      <c r="D592" s="302" t="s">
        <v>139</v>
      </c>
      <c r="E592" s="303" t="s">
        <v>108</v>
      </c>
      <c r="F592" s="304">
        <v>5.5789999999999997</v>
      </c>
      <c r="G592" s="41"/>
      <c r="H592" s="47"/>
    </row>
    <row r="593" s="2" customFormat="1" ht="16.8" customHeight="1">
      <c r="A593" s="41"/>
      <c r="B593" s="47"/>
      <c r="C593" s="305" t="s">
        <v>21</v>
      </c>
      <c r="D593" s="305" t="s">
        <v>1424</v>
      </c>
      <c r="E593" s="20" t="s">
        <v>21</v>
      </c>
      <c r="F593" s="306">
        <v>5.9290000000000003</v>
      </c>
      <c r="G593" s="41"/>
      <c r="H593" s="47"/>
    </row>
    <row r="594" s="2" customFormat="1" ht="16.8" customHeight="1">
      <c r="A594" s="41"/>
      <c r="B594" s="47"/>
      <c r="C594" s="305" t="s">
        <v>21</v>
      </c>
      <c r="D594" s="305" t="s">
        <v>1425</v>
      </c>
      <c r="E594" s="20" t="s">
        <v>21</v>
      </c>
      <c r="F594" s="306">
        <v>-0.34999999999999998</v>
      </c>
      <c r="G594" s="41"/>
      <c r="H594" s="47"/>
    </row>
    <row r="595" s="2" customFormat="1" ht="16.8" customHeight="1">
      <c r="A595" s="41"/>
      <c r="B595" s="47"/>
      <c r="C595" s="305" t="s">
        <v>138</v>
      </c>
      <c r="D595" s="305" t="s">
        <v>226</v>
      </c>
      <c r="E595" s="20" t="s">
        <v>21</v>
      </c>
      <c r="F595" s="306">
        <v>5.5789999999999997</v>
      </c>
      <c r="G595" s="41"/>
      <c r="H595" s="47"/>
    </row>
    <row r="596" s="2" customFormat="1" ht="16.8" customHeight="1">
      <c r="A596" s="41"/>
      <c r="B596" s="47"/>
      <c r="C596" s="301" t="s">
        <v>141</v>
      </c>
      <c r="D596" s="302" t="s">
        <v>142</v>
      </c>
      <c r="E596" s="303" t="s">
        <v>108</v>
      </c>
      <c r="F596" s="304">
        <v>13.840999999999999</v>
      </c>
      <c r="G596" s="41"/>
      <c r="H596" s="47"/>
    </row>
    <row r="597" s="2" customFormat="1" ht="16.8" customHeight="1">
      <c r="A597" s="41"/>
      <c r="B597" s="47"/>
      <c r="C597" s="305" t="s">
        <v>21</v>
      </c>
      <c r="D597" s="305" t="s">
        <v>1392</v>
      </c>
      <c r="E597" s="20" t="s">
        <v>21</v>
      </c>
      <c r="F597" s="306">
        <v>9</v>
      </c>
      <c r="G597" s="41"/>
      <c r="H597" s="47"/>
    </row>
    <row r="598" s="2" customFormat="1" ht="16.8" customHeight="1">
      <c r="A598" s="41"/>
      <c r="B598" s="47"/>
      <c r="C598" s="305" t="s">
        <v>21</v>
      </c>
      <c r="D598" s="305" t="s">
        <v>1393</v>
      </c>
      <c r="E598" s="20" t="s">
        <v>21</v>
      </c>
      <c r="F598" s="306">
        <v>-3.1589999999999998</v>
      </c>
      <c r="G598" s="41"/>
      <c r="H598" s="47"/>
    </row>
    <row r="599" s="2" customFormat="1" ht="16.8" customHeight="1">
      <c r="A599" s="41"/>
      <c r="B599" s="47"/>
      <c r="C599" s="305" t="s">
        <v>21</v>
      </c>
      <c r="D599" s="305" t="s">
        <v>1394</v>
      </c>
      <c r="E599" s="20" t="s">
        <v>21</v>
      </c>
      <c r="F599" s="306">
        <v>8</v>
      </c>
      <c r="G599" s="41"/>
      <c r="H599" s="47"/>
    </row>
    <row r="600" s="2" customFormat="1" ht="16.8" customHeight="1">
      <c r="A600" s="41"/>
      <c r="B600" s="47"/>
      <c r="C600" s="305" t="s">
        <v>141</v>
      </c>
      <c r="D600" s="305" t="s">
        <v>226</v>
      </c>
      <c r="E600" s="20" t="s">
        <v>21</v>
      </c>
      <c r="F600" s="306">
        <v>13.840999999999999</v>
      </c>
      <c r="G600" s="41"/>
      <c r="H600" s="47"/>
    </row>
    <row r="601" s="2" customFormat="1" ht="16.8" customHeight="1">
      <c r="A601" s="41"/>
      <c r="B601" s="47"/>
      <c r="C601" s="301" t="s">
        <v>144</v>
      </c>
      <c r="D601" s="302" t="s">
        <v>145</v>
      </c>
      <c r="E601" s="303" t="s">
        <v>146</v>
      </c>
      <c r="F601" s="304">
        <v>9.5999999999999996</v>
      </c>
      <c r="G601" s="41"/>
      <c r="H601" s="47"/>
    </row>
    <row r="602" s="2" customFormat="1" ht="16.8" customHeight="1">
      <c r="A602" s="41"/>
      <c r="B602" s="47"/>
      <c r="C602" s="305" t="s">
        <v>21</v>
      </c>
      <c r="D602" s="305" t="s">
        <v>240</v>
      </c>
      <c r="E602" s="20" t="s">
        <v>21</v>
      </c>
      <c r="F602" s="306">
        <v>0</v>
      </c>
      <c r="G602" s="41"/>
      <c r="H602" s="47"/>
    </row>
    <row r="603" s="2" customFormat="1" ht="16.8" customHeight="1">
      <c r="A603" s="41"/>
      <c r="B603" s="47"/>
      <c r="C603" s="305" t="s">
        <v>21</v>
      </c>
      <c r="D603" s="305" t="s">
        <v>1378</v>
      </c>
      <c r="E603" s="20" t="s">
        <v>21</v>
      </c>
      <c r="F603" s="306">
        <v>9.5999999999999996</v>
      </c>
      <c r="G603" s="41"/>
      <c r="H603" s="47"/>
    </row>
    <row r="604" s="2" customFormat="1" ht="16.8" customHeight="1">
      <c r="A604" s="41"/>
      <c r="B604" s="47"/>
      <c r="C604" s="305" t="s">
        <v>144</v>
      </c>
      <c r="D604" s="305" t="s">
        <v>226</v>
      </c>
      <c r="E604" s="20" t="s">
        <v>21</v>
      </c>
      <c r="F604" s="306">
        <v>9.5999999999999996</v>
      </c>
      <c r="G604" s="41"/>
      <c r="H604" s="47"/>
    </row>
    <row r="605" s="2" customFormat="1" ht="16.8" customHeight="1">
      <c r="A605" s="41"/>
      <c r="B605" s="47"/>
      <c r="C605" s="301" t="s">
        <v>148</v>
      </c>
      <c r="D605" s="302" t="s">
        <v>149</v>
      </c>
      <c r="E605" s="303" t="s">
        <v>146</v>
      </c>
      <c r="F605" s="304">
        <v>5.2969999999999997</v>
      </c>
      <c r="G605" s="41"/>
      <c r="H605" s="47"/>
    </row>
    <row r="606" s="2" customFormat="1" ht="16.8" customHeight="1">
      <c r="A606" s="41"/>
      <c r="B606" s="47"/>
      <c r="C606" s="305" t="s">
        <v>21</v>
      </c>
      <c r="D606" s="305" t="s">
        <v>232</v>
      </c>
      <c r="E606" s="20" t="s">
        <v>21</v>
      </c>
      <c r="F606" s="306">
        <v>0</v>
      </c>
      <c r="G606" s="41"/>
      <c r="H606" s="47"/>
    </row>
    <row r="607" s="2" customFormat="1" ht="16.8" customHeight="1">
      <c r="A607" s="41"/>
      <c r="B607" s="47"/>
      <c r="C607" s="305" t="s">
        <v>21</v>
      </c>
      <c r="D607" s="305" t="s">
        <v>1374</v>
      </c>
      <c r="E607" s="20" t="s">
        <v>21</v>
      </c>
      <c r="F607" s="306">
        <v>4.5</v>
      </c>
      <c r="G607" s="41"/>
      <c r="H607" s="47"/>
    </row>
    <row r="608" s="2" customFormat="1" ht="16.8" customHeight="1">
      <c r="A608" s="41"/>
      <c r="B608" s="47"/>
      <c r="C608" s="305" t="s">
        <v>21</v>
      </c>
      <c r="D608" s="305" t="s">
        <v>1375</v>
      </c>
      <c r="E608" s="20" t="s">
        <v>21</v>
      </c>
      <c r="F608" s="306">
        <v>1.05</v>
      </c>
      <c r="G608" s="41"/>
      <c r="H608" s="47"/>
    </row>
    <row r="609" s="2" customFormat="1" ht="16.8" customHeight="1">
      <c r="A609" s="41"/>
      <c r="B609" s="47"/>
      <c r="C609" s="305" t="s">
        <v>21</v>
      </c>
      <c r="D609" s="305" t="s">
        <v>1376</v>
      </c>
      <c r="E609" s="20" t="s">
        <v>21</v>
      </c>
      <c r="F609" s="306">
        <v>-0.253</v>
      </c>
      <c r="G609" s="41"/>
      <c r="H609" s="47"/>
    </row>
    <row r="610" s="2" customFormat="1" ht="16.8" customHeight="1">
      <c r="A610" s="41"/>
      <c r="B610" s="47"/>
      <c r="C610" s="305" t="s">
        <v>148</v>
      </c>
      <c r="D610" s="305" t="s">
        <v>226</v>
      </c>
      <c r="E610" s="20" t="s">
        <v>21</v>
      </c>
      <c r="F610" s="306">
        <v>5.2969999999999997</v>
      </c>
      <c r="G610" s="41"/>
      <c r="H610" s="47"/>
    </row>
    <row r="611" s="2" customFormat="1" ht="16.8" customHeight="1">
      <c r="A611" s="41"/>
      <c r="B611" s="47"/>
      <c r="C611" s="301" t="s">
        <v>79</v>
      </c>
      <c r="D611" s="302" t="s">
        <v>80</v>
      </c>
      <c r="E611" s="303" t="s">
        <v>108</v>
      </c>
      <c r="F611" s="304">
        <v>0</v>
      </c>
      <c r="G611" s="41"/>
      <c r="H611" s="47"/>
    </row>
    <row r="612" s="2" customFormat="1" ht="16.8" customHeight="1">
      <c r="A612" s="41"/>
      <c r="B612" s="47"/>
      <c r="C612" s="301" t="s">
        <v>152</v>
      </c>
      <c r="D612" s="302" t="s">
        <v>153</v>
      </c>
      <c r="E612" s="303" t="s">
        <v>108</v>
      </c>
      <c r="F612" s="304">
        <v>0</v>
      </c>
      <c r="G612" s="41"/>
      <c r="H612" s="47"/>
    </row>
    <row r="613" s="2" customFormat="1" ht="16.8" customHeight="1">
      <c r="A613" s="41"/>
      <c r="B613" s="47"/>
      <c r="C613" s="301" t="s">
        <v>155</v>
      </c>
      <c r="D613" s="302" t="s">
        <v>156</v>
      </c>
      <c r="E613" s="303" t="s">
        <v>108</v>
      </c>
      <c r="F613" s="304">
        <v>0</v>
      </c>
      <c r="G613" s="41"/>
      <c r="H613" s="47"/>
    </row>
    <row r="614" s="2" customFormat="1" ht="16.8" customHeight="1">
      <c r="A614" s="41"/>
      <c r="B614" s="47"/>
      <c r="C614" s="301" t="s">
        <v>158</v>
      </c>
      <c r="D614" s="302" t="s">
        <v>159</v>
      </c>
      <c r="E614" s="303" t="s">
        <v>108</v>
      </c>
      <c r="F614" s="304">
        <v>0</v>
      </c>
      <c r="G614" s="41"/>
      <c r="H614" s="47"/>
    </row>
    <row r="615" s="2" customFormat="1" ht="16.8" customHeight="1">
      <c r="A615" s="41"/>
      <c r="B615" s="47"/>
      <c r="C615" s="301" t="s">
        <v>161</v>
      </c>
      <c r="D615" s="302" t="s">
        <v>162</v>
      </c>
      <c r="E615" s="303" t="s">
        <v>108</v>
      </c>
      <c r="F615" s="304">
        <v>0</v>
      </c>
      <c r="G615" s="41"/>
      <c r="H615" s="47"/>
    </row>
    <row r="616" s="2" customFormat="1" ht="16.8" customHeight="1">
      <c r="A616" s="41"/>
      <c r="B616" s="47"/>
      <c r="C616" s="301" t="s">
        <v>167</v>
      </c>
      <c r="D616" s="302" t="s">
        <v>168</v>
      </c>
      <c r="E616" s="303" t="s">
        <v>108</v>
      </c>
      <c r="F616" s="304">
        <v>0</v>
      </c>
      <c r="G616" s="41"/>
      <c r="H616" s="47"/>
    </row>
    <row r="617" s="2" customFormat="1" ht="16.8" customHeight="1">
      <c r="A617" s="41"/>
      <c r="B617" s="47"/>
      <c r="C617" s="301" t="s">
        <v>85</v>
      </c>
      <c r="D617" s="302" t="s">
        <v>86</v>
      </c>
      <c r="E617" s="303" t="s">
        <v>108</v>
      </c>
      <c r="F617" s="304">
        <v>0</v>
      </c>
      <c r="G617" s="41"/>
      <c r="H617" s="47"/>
    </row>
    <row r="618" s="2" customFormat="1" ht="16.8" customHeight="1">
      <c r="A618" s="41"/>
      <c r="B618" s="47"/>
      <c r="C618" s="301" t="s">
        <v>1038</v>
      </c>
      <c r="D618" s="302" t="s">
        <v>1039</v>
      </c>
      <c r="E618" s="303" t="s">
        <v>108</v>
      </c>
      <c r="F618" s="304">
        <v>0</v>
      </c>
      <c r="G618" s="41"/>
      <c r="H618" s="47"/>
    </row>
    <row r="619" s="2" customFormat="1" ht="16.8" customHeight="1">
      <c r="A619" s="41"/>
      <c r="B619" s="47"/>
      <c r="C619" s="301" t="s">
        <v>1009</v>
      </c>
      <c r="D619" s="302" t="s">
        <v>1010</v>
      </c>
      <c r="E619" s="303" t="s">
        <v>108</v>
      </c>
      <c r="F619" s="304">
        <v>0</v>
      </c>
      <c r="G619" s="41"/>
      <c r="H619" s="47"/>
    </row>
    <row r="620" s="2" customFormat="1" ht="16.8" customHeight="1">
      <c r="A620" s="41"/>
      <c r="B620" s="47"/>
      <c r="C620" s="301" t="s">
        <v>1024</v>
      </c>
      <c r="D620" s="302" t="s">
        <v>1025</v>
      </c>
      <c r="E620" s="303" t="s">
        <v>108</v>
      </c>
      <c r="F620" s="304">
        <v>0</v>
      </c>
      <c r="G620" s="41"/>
      <c r="H620" s="47"/>
    </row>
    <row r="621" s="2" customFormat="1" ht="16.8" customHeight="1">
      <c r="A621" s="41"/>
      <c r="B621" s="47"/>
      <c r="C621" s="301" t="s">
        <v>1034</v>
      </c>
      <c r="D621" s="302" t="s">
        <v>1035</v>
      </c>
      <c r="E621" s="303" t="s">
        <v>108</v>
      </c>
      <c r="F621" s="304">
        <v>0</v>
      </c>
      <c r="G621" s="41"/>
      <c r="H621" s="47"/>
    </row>
    <row r="622" s="2" customFormat="1" ht="16.8" customHeight="1">
      <c r="A622" s="41"/>
      <c r="B622" s="47"/>
      <c r="C622" s="301" t="s">
        <v>1031</v>
      </c>
      <c r="D622" s="302" t="s">
        <v>1032</v>
      </c>
      <c r="E622" s="303" t="s">
        <v>108</v>
      </c>
      <c r="F622" s="304">
        <v>0</v>
      </c>
      <c r="G622" s="41"/>
      <c r="H622" s="47"/>
    </row>
    <row r="623" s="2" customFormat="1" ht="16.8" customHeight="1">
      <c r="A623" s="41"/>
      <c r="B623" s="47"/>
      <c r="C623" s="301" t="s">
        <v>1006</v>
      </c>
      <c r="D623" s="302" t="s">
        <v>1007</v>
      </c>
      <c r="E623" s="303" t="s">
        <v>108</v>
      </c>
      <c r="F623" s="304">
        <v>0</v>
      </c>
      <c r="G623" s="41"/>
      <c r="H623" s="47"/>
    </row>
    <row r="624" s="2" customFormat="1" ht="16.8" customHeight="1">
      <c r="A624" s="41"/>
      <c r="B624" s="47"/>
      <c r="C624" s="301" t="s">
        <v>95</v>
      </c>
      <c r="D624" s="302" t="s">
        <v>96</v>
      </c>
      <c r="E624" s="303" t="s">
        <v>108</v>
      </c>
      <c r="F624" s="304">
        <v>41.789999999999999</v>
      </c>
      <c r="G624" s="41"/>
      <c r="H624" s="47"/>
    </row>
    <row r="625" s="2" customFormat="1" ht="16.8" customHeight="1">
      <c r="A625" s="41"/>
      <c r="B625" s="47"/>
      <c r="C625" s="305" t="s">
        <v>21</v>
      </c>
      <c r="D625" s="305" t="s">
        <v>1431</v>
      </c>
      <c r="E625" s="20" t="s">
        <v>21</v>
      </c>
      <c r="F625" s="306">
        <v>41.789999999999999</v>
      </c>
      <c r="G625" s="41"/>
      <c r="H625" s="47"/>
    </row>
    <row r="626" s="2" customFormat="1" ht="16.8" customHeight="1">
      <c r="A626" s="41"/>
      <c r="B626" s="47"/>
      <c r="C626" s="305" t="s">
        <v>95</v>
      </c>
      <c r="D626" s="305" t="s">
        <v>226</v>
      </c>
      <c r="E626" s="20" t="s">
        <v>21</v>
      </c>
      <c r="F626" s="306">
        <v>41.789999999999999</v>
      </c>
      <c r="G626" s="41"/>
      <c r="H626" s="47"/>
    </row>
    <row r="627" s="2" customFormat="1" ht="16.8" customHeight="1">
      <c r="A627" s="41"/>
      <c r="B627" s="47"/>
      <c r="C627" s="301" t="s">
        <v>1348</v>
      </c>
      <c r="D627" s="302" t="s">
        <v>1349</v>
      </c>
      <c r="E627" s="303" t="s">
        <v>108</v>
      </c>
      <c r="F627" s="304">
        <v>39.661000000000001</v>
      </c>
      <c r="G627" s="41"/>
      <c r="H627" s="47"/>
    </row>
    <row r="628" s="2" customFormat="1" ht="16.8" customHeight="1">
      <c r="A628" s="41"/>
      <c r="B628" s="47"/>
      <c r="C628" s="305" t="s">
        <v>21</v>
      </c>
      <c r="D628" s="305" t="s">
        <v>1227</v>
      </c>
      <c r="E628" s="20" t="s">
        <v>21</v>
      </c>
      <c r="F628" s="306">
        <v>0</v>
      </c>
      <c r="G628" s="41"/>
      <c r="H628" s="47"/>
    </row>
    <row r="629" s="2" customFormat="1" ht="16.8" customHeight="1">
      <c r="A629" s="41"/>
      <c r="B629" s="47"/>
      <c r="C629" s="305" t="s">
        <v>21</v>
      </c>
      <c r="D629" s="305" t="s">
        <v>1496</v>
      </c>
      <c r="E629" s="20" t="s">
        <v>21</v>
      </c>
      <c r="F629" s="306">
        <v>39.661000000000001</v>
      </c>
      <c r="G629" s="41"/>
      <c r="H629" s="47"/>
    </row>
    <row r="630" s="2" customFormat="1" ht="16.8" customHeight="1">
      <c r="A630" s="41"/>
      <c r="B630" s="47"/>
      <c r="C630" s="305" t="s">
        <v>1348</v>
      </c>
      <c r="D630" s="305" t="s">
        <v>226</v>
      </c>
      <c r="E630" s="20" t="s">
        <v>21</v>
      </c>
      <c r="F630" s="306">
        <v>39.661000000000001</v>
      </c>
      <c r="G630" s="41"/>
      <c r="H630" s="47"/>
    </row>
    <row r="631" s="2" customFormat="1" ht="16.8" customHeight="1">
      <c r="A631" s="41"/>
      <c r="B631" s="47"/>
      <c r="C631" s="301" t="s">
        <v>1351</v>
      </c>
      <c r="D631" s="302" t="s">
        <v>1352</v>
      </c>
      <c r="E631" s="303" t="s">
        <v>108</v>
      </c>
      <c r="F631" s="304">
        <v>2.3100000000000001</v>
      </c>
      <c r="G631" s="41"/>
      <c r="H631" s="47"/>
    </row>
    <row r="632" s="2" customFormat="1" ht="16.8" customHeight="1">
      <c r="A632" s="41"/>
      <c r="B632" s="47"/>
      <c r="C632" s="305" t="s">
        <v>21</v>
      </c>
      <c r="D632" s="305" t="s">
        <v>1049</v>
      </c>
      <c r="E632" s="20" t="s">
        <v>21</v>
      </c>
      <c r="F632" s="306">
        <v>0</v>
      </c>
      <c r="G632" s="41"/>
      <c r="H632" s="47"/>
    </row>
    <row r="633" s="2" customFormat="1" ht="16.8" customHeight="1">
      <c r="A633" s="41"/>
      <c r="B633" s="47"/>
      <c r="C633" s="305" t="s">
        <v>21</v>
      </c>
      <c r="D633" s="305" t="s">
        <v>1407</v>
      </c>
      <c r="E633" s="20" t="s">
        <v>21</v>
      </c>
      <c r="F633" s="306">
        <v>2.3100000000000001</v>
      </c>
      <c r="G633" s="41"/>
      <c r="H633" s="47"/>
    </row>
    <row r="634" s="2" customFormat="1" ht="16.8" customHeight="1">
      <c r="A634" s="41"/>
      <c r="B634" s="47"/>
      <c r="C634" s="305" t="s">
        <v>1351</v>
      </c>
      <c r="D634" s="305" t="s">
        <v>226</v>
      </c>
      <c r="E634" s="20" t="s">
        <v>21</v>
      </c>
      <c r="F634" s="306">
        <v>2.3100000000000001</v>
      </c>
      <c r="G634" s="41"/>
      <c r="H634" s="47"/>
    </row>
    <row r="635" s="2" customFormat="1" ht="16.8" customHeight="1">
      <c r="A635" s="41"/>
      <c r="B635" s="47"/>
      <c r="C635" s="301" t="s">
        <v>1354</v>
      </c>
      <c r="D635" s="302" t="s">
        <v>1355</v>
      </c>
      <c r="E635" s="303" t="s">
        <v>108</v>
      </c>
      <c r="F635" s="304">
        <v>43.021999999999998</v>
      </c>
      <c r="G635" s="41"/>
      <c r="H635" s="47"/>
    </row>
    <row r="636" s="2" customFormat="1" ht="16.8" customHeight="1">
      <c r="A636" s="41"/>
      <c r="B636" s="47"/>
      <c r="C636" s="305" t="s">
        <v>21</v>
      </c>
      <c r="D636" s="305" t="s">
        <v>1463</v>
      </c>
      <c r="E636" s="20" t="s">
        <v>21</v>
      </c>
      <c r="F636" s="306">
        <v>43.021999999999998</v>
      </c>
      <c r="G636" s="41"/>
      <c r="H636" s="47"/>
    </row>
    <row r="637" s="2" customFormat="1" ht="16.8" customHeight="1">
      <c r="A637" s="41"/>
      <c r="B637" s="47"/>
      <c r="C637" s="305" t="s">
        <v>1354</v>
      </c>
      <c r="D637" s="305" t="s">
        <v>226</v>
      </c>
      <c r="E637" s="20" t="s">
        <v>21</v>
      </c>
      <c r="F637" s="306">
        <v>43.021999999999998</v>
      </c>
      <c r="G637" s="41"/>
      <c r="H637" s="47"/>
    </row>
    <row r="638" s="2" customFormat="1" ht="16.8" customHeight="1">
      <c r="A638" s="41"/>
      <c r="B638" s="47"/>
      <c r="C638" s="301" t="s">
        <v>1357</v>
      </c>
      <c r="D638" s="302" t="s">
        <v>1358</v>
      </c>
      <c r="E638" s="303" t="s">
        <v>108</v>
      </c>
      <c r="F638" s="304">
        <v>4.1470000000000002</v>
      </c>
      <c r="G638" s="41"/>
      <c r="H638" s="47"/>
    </row>
    <row r="639" s="2" customFormat="1" ht="16.8" customHeight="1">
      <c r="A639" s="41"/>
      <c r="B639" s="47"/>
      <c r="C639" s="305" t="s">
        <v>21</v>
      </c>
      <c r="D639" s="305" t="s">
        <v>1473</v>
      </c>
      <c r="E639" s="20" t="s">
        <v>21</v>
      </c>
      <c r="F639" s="306">
        <v>0</v>
      </c>
      <c r="G639" s="41"/>
      <c r="H639" s="47"/>
    </row>
    <row r="640" s="2" customFormat="1" ht="16.8" customHeight="1">
      <c r="A640" s="41"/>
      <c r="B640" s="47"/>
      <c r="C640" s="305" t="s">
        <v>21</v>
      </c>
      <c r="D640" s="305" t="s">
        <v>1474</v>
      </c>
      <c r="E640" s="20" t="s">
        <v>21</v>
      </c>
      <c r="F640" s="306">
        <v>3.0619999999999998</v>
      </c>
      <c r="G640" s="41"/>
      <c r="H640" s="47"/>
    </row>
    <row r="641" s="2" customFormat="1" ht="16.8" customHeight="1">
      <c r="A641" s="41"/>
      <c r="B641" s="47"/>
      <c r="C641" s="305" t="s">
        <v>21</v>
      </c>
      <c r="D641" s="305" t="s">
        <v>1475</v>
      </c>
      <c r="E641" s="20" t="s">
        <v>21</v>
      </c>
      <c r="F641" s="306">
        <v>-0.13800000000000001</v>
      </c>
      <c r="G641" s="41"/>
      <c r="H641" s="47"/>
    </row>
    <row r="642" s="2" customFormat="1" ht="16.8" customHeight="1">
      <c r="A642" s="41"/>
      <c r="B642" s="47"/>
      <c r="C642" s="305" t="s">
        <v>21</v>
      </c>
      <c r="D642" s="305" t="s">
        <v>1476</v>
      </c>
      <c r="E642" s="20" t="s">
        <v>21</v>
      </c>
      <c r="F642" s="306">
        <v>0</v>
      </c>
      <c r="G642" s="41"/>
      <c r="H642" s="47"/>
    </row>
    <row r="643" s="2" customFormat="1" ht="16.8" customHeight="1">
      <c r="A643" s="41"/>
      <c r="B643" s="47"/>
      <c r="C643" s="305" t="s">
        <v>21</v>
      </c>
      <c r="D643" s="305" t="s">
        <v>1477</v>
      </c>
      <c r="E643" s="20" t="s">
        <v>21</v>
      </c>
      <c r="F643" s="306">
        <v>1.2230000000000001</v>
      </c>
      <c r="G643" s="41"/>
      <c r="H643" s="47"/>
    </row>
    <row r="644" s="2" customFormat="1" ht="16.8" customHeight="1">
      <c r="A644" s="41"/>
      <c r="B644" s="47"/>
      <c r="C644" s="305" t="s">
        <v>1357</v>
      </c>
      <c r="D644" s="305" t="s">
        <v>226</v>
      </c>
      <c r="E644" s="20" t="s">
        <v>21</v>
      </c>
      <c r="F644" s="306">
        <v>4.1470000000000002</v>
      </c>
      <c r="G644" s="41"/>
      <c r="H644" s="47"/>
    </row>
    <row r="645" s="2" customFormat="1" ht="16.8" customHeight="1">
      <c r="A645" s="41"/>
      <c r="B645" s="47"/>
      <c r="C645" s="301" t="s">
        <v>1360</v>
      </c>
      <c r="D645" s="302" t="s">
        <v>1361</v>
      </c>
      <c r="E645" s="303" t="s">
        <v>108</v>
      </c>
      <c r="F645" s="304">
        <v>9.4619999999999997</v>
      </c>
      <c r="G645" s="41"/>
      <c r="H645" s="47"/>
    </row>
    <row r="646" s="2" customFormat="1" ht="16.8" customHeight="1">
      <c r="A646" s="41"/>
      <c r="B646" s="47"/>
      <c r="C646" s="305" t="s">
        <v>21</v>
      </c>
      <c r="D646" s="305" t="s">
        <v>862</v>
      </c>
      <c r="E646" s="20" t="s">
        <v>21</v>
      </c>
      <c r="F646" s="306">
        <v>0</v>
      </c>
      <c r="G646" s="41"/>
      <c r="H646" s="47"/>
    </row>
    <row r="647" s="2" customFormat="1" ht="16.8" customHeight="1">
      <c r="A647" s="41"/>
      <c r="B647" s="47"/>
      <c r="C647" s="305" t="s">
        <v>21</v>
      </c>
      <c r="D647" s="305" t="s">
        <v>1483</v>
      </c>
      <c r="E647" s="20" t="s">
        <v>21</v>
      </c>
      <c r="F647" s="306">
        <v>0</v>
      </c>
      <c r="G647" s="41"/>
      <c r="H647" s="47"/>
    </row>
    <row r="648" s="2" customFormat="1" ht="16.8" customHeight="1">
      <c r="A648" s="41"/>
      <c r="B648" s="47"/>
      <c r="C648" s="305" t="s">
        <v>21</v>
      </c>
      <c r="D648" s="305" t="s">
        <v>1484</v>
      </c>
      <c r="E648" s="20" t="s">
        <v>21</v>
      </c>
      <c r="F648" s="306">
        <v>4.6980000000000004</v>
      </c>
      <c r="G648" s="41"/>
      <c r="H648" s="47"/>
    </row>
    <row r="649" s="2" customFormat="1" ht="16.8" customHeight="1">
      <c r="A649" s="41"/>
      <c r="B649" s="47"/>
      <c r="C649" s="305" t="s">
        <v>21</v>
      </c>
      <c r="D649" s="305" t="s">
        <v>1475</v>
      </c>
      <c r="E649" s="20" t="s">
        <v>21</v>
      </c>
      <c r="F649" s="306">
        <v>-0.13800000000000001</v>
      </c>
      <c r="G649" s="41"/>
      <c r="H649" s="47"/>
    </row>
    <row r="650" s="2" customFormat="1" ht="16.8" customHeight="1">
      <c r="A650" s="41"/>
      <c r="B650" s="47"/>
      <c r="C650" s="305" t="s">
        <v>21</v>
      </c>
      <c r="D650" s="305" t="s">
        <v>1476</v>
      </c>
      <c r="E650" s="20" t="s">
        <v>21</v>
      </c>
      <c r="F650" s="306">
        <v>0</v>
      </c>
      <c r="G650" s="41"/>
      <c r="H650" s="47"/>
    </row>
    <row r="651" s="2" customFormat="1" ht="16.8" customHeight="1">
      <c r="A651" s="41"/>
      <c r="B651" s="47"/>
      <c r="C651" s="305" t="s">
        <v>21</v>
      </c>
      <c r="D651" s="305" t="s">
        <v>1485</v>
      </c>
      <c r="E651" s="20" t="s">
        <v>21</v>
      </c>
      <c r="F651" s="306">
        <v>1.9930000000000001</v>
      </c>
      <c r="G651" s="41"/>
      <c r="H651" s="47"/>
    </row>
    <row r="652" s="2" customFormat="1" ht="16.8" customHeight="1">
      <c r="A652" s="41"/>
      <c r="B652" s="47"/>
      <c r="C652" s="305" t="s">
        <v>21</v>
      </c>
      <c r="D652" s="305" t="s">
        <v>1486</v>
      </c>
      <c r="E652" s="20" t="s">
        <v>21</v>
      </c>
      <c r="F652" s="306">
        <v>0</v>
      </c>
      <c r="G652" s="41"/>
      <c r="H652" s="47"/>
    </row>
    <row r="653" s="2" customFormat="1" ht="16.8" customHeight="1">
      <c r="A653" s="41"/>
      <c r="B653" s="47"/>
      <c r="C653" s="305" t="s">
        <v>21</v>
      </c>
      <c r="D653" s="305" t="s">
        <v>1487</v>
      </c>
      <c r="E653" s="20" t="s">
        <v>21</v>
      </c>
      <c r="F653" s="306">
        <v>2.9089999999999998</v>
      </c>
      <c r="G653" s="41"/>
      <c r="H653" s="47"/>
    </row>
    <row r="654" s="2" customFormat="1" ht="16.8" customHeight="1">
      <c r="A654" s="41"/>
      <c r="B654" s="47"/>
      <c r="C654" s="305" t="s">
        <v>1360</v>
      </c>
      <c r="D654" s="305" t="s">
        <v>226</v>
      </c>
      <c r="E654" s="20" t="s">
        <v>21</v>
      </c>
      <c r="F654" s="306">
        <v>9.4619999999999997</v>
      </c>
      <c r="G654" s="41"/>
      <c r="H654" s="47"/>
    </row>
    <row r="655" s="2" customFormat="1" ht="16.8" customHeight="1">
      <c r="A655" s="41"/>
      <c r="B655" s="47"/>
      <c r="C655" s="301" t="s">
        <v>1363</v>
      </c>
      <c r="D655" s="302" t="s">
        <v>1364</v>
      </c>
      <c r="E655" s="303" t="s">
        <v>108</v>
      </c>
      <c r="F655" s="304">
        <v>2.1560000000000001</v>
      </c>
      <c r="G655" s="41"/>
      <c r="H655" s="47"/>
    </row>
    <row r="656" s="2" customFormat="1" ht="16.8" customHeight="1">
      <c r="A656" s="41"/>
      <c r="B656" s="47"/>
      <c r="C656" s="305" t="s">
        <v>21</v>
      </c>
      <c r="D656" s="305" t="s">
        <v>1047</v>
      </c>
      <c r="E656" s="20" t="s">
        <v>21</v>
      </c>
      <c r="F656" s="306">
        <v>0</v>
      </c>
      <c r="G656" s="41"/>
      <c r="H656" s="47"/>
    </row>
    <row r="657" s="2" customFormat="1" ht="16.8" customHeight="1">
      <c r="A657" s="41"/>
      <c r="B657" s="47"/>
      <c r="C657" s="305" t="s">
        <v>21</v>
      </c>
      <c r="D657" s="305" t="s">
        <v>1406</v>
      </c>
      <c r="E657" s="20" t="s">
        <v>21</v>
      </c>
      <c r="F657" s="306">
        <v>2.1560000000000001</v>
      </c>
      <c r="G657" s="41"/>
      <c r="H657" s="47"/>
    </row>
    <row r="658" s="2" customFormat="1" ht="16.8" customHeight="1">
      <c r="A658" s="41"/>
      <c r="B658" s="47"/>
      <c r="C658" s="305" t="s">
        <v>1363</v>
      </c>
      <c r="D658" s="305" t="s">
        <v>226</v>
      </c>
      <c r="E658" s="20" t="s">
        <v>21</v>
      </c>
      <c r="F658" s="306">
        <v>2.1560000000000001</v>
      </c>
      <c r="G658" s="41"/>
      <c r="H658" s="47"/>
    </row>
    <row r="659" s="2" customFormat="1" ht="16.8" customHeight="1">
      <c r="A659" s="41"/>
      <c r="B659" s="47"/>
      <c r="C659" s="301" t="s">
        <v>1366</v>
      </c>
      <c r="D659" s="302" t="s">
        <v>165</v>
      </c>
      <c r="E659" s="303" t="s">
        <v>108</v>
      </c>
      <c r="F659" s="304">
        <v>0.27000000000000002</v>
      </c>
      <c r="G659" s="41"/>
      <c r="H659" s="47"/>
    </row>
    <row r="660" s="2" customFormat="1" ht="16.8" customHeight="1">
      <c r="A660" s="41"/>
      <c r="B660" s="47"/>
      <c r="C660" s="305" t="s">
        <v>21</v>
      </c>
      <c r="D660" s="305" t="s">
        <v>798</v>
      </c>
      <c r="E660" s="20" t="s">
        <v>21</v>
      </c>
      <c r="F660" s="306">
        <v>0</v>
      </c>
      <c r="G660" s="41"/>
      <c r="H660" s="47"/>
    </row>
    <row r="661" s="2" customFormat="1" ht="16.8" customHeight="1">
      <c r="A661" s="41"/>
      <c r="B661" s="47"/>
      <c r="C661" s="305" t="s">
        <v>21</v>
      </c>
      <c r="D661" s="305" t="s">
        <v>1469</v>
      </c>
      <c r="E661" s="20" t="s">
        <v>21</v>
      </c>
      <c r="F661" s="306">
        <v>0.27000000000000002</v>
      </c>
      <c r="G661" s="41"/>
      <c r="H661" s="47"/>
    </row>
    <row r="662" s="2" customFormat="1" ht="16.8" customHeight="1">
      <c r="A662" s="41"/>
      <c r="B662" s="47"/>
      <c r="C662" s="305" t="s">
        <v>1366</v>
      </c>
      <c r="D662" s="305" t="s">
        <v>226</v>
      </c>
      <c r="E662" s="20" t="s">
        <v>21</v>
      </c>
      <c r="F662" s="306">
        <v>0.27000000000000002</v>
      </c>
      <c r="G662" s="41"/>
      <c r="H662" s="47"/>
    </row>
    <row r="663" s="2" customFormat="1" ht="16.8" customHeight="1">
      <c r="A663" s="41"/>
      <c r="B663" s="47"/>
      <c r="C663" s="301" t="s">
        <v>170</v>
      </c>
      <c r="D663" s="302" t="s">
        <v>171</v>
      </c>
      <c r="E663" s="303" t="s">
        <v>146</v>
      </c>
      <c r="F663" s="304">
        <v>13.468</v>
      </c>
      <c r="G663" s="41"/>
      <c r="H663" s="47"/>
    </row>
    <row r="664" s="2" customFormat="1" ht="16.8" customHeight="1">
      <c r="A664" s="41"/>
      <c r="B664" s="47"/>
      <c r="C664" s="305" t="s">
        <v>21</v>
      </c>
      <c r="D664" s="305" t="s">
        <v>246</v>
      </c>
      <c r="E664" s="20" t="s">
        <v>21</v>
      </c>
      <c r="F664" s="306">
        <v>14.897</v>
      </c>
      <c r="G664" s="41"/>
      <c r="H664" s="47"/>
    </row>
    <row r="665" s="2" customFormat="1" ht="16.8" customHeight="1">
      <c r="A665" s="41"/>
      <c r="B665" s="47"/>
      <c r="C665" s="305" t="s">
        <v>21</v>
      </c>
      <c r="D665" s="305" t="s">
        <v>247</v>
      </c>
      <c r="E665" s="20" t="s">
        <v>21</v>
      </c>
      <c r="F665" s="306">
        <v>0</v>
      </c>
      <c r="G665" s="41"/>
      <c r="H665" s="47"/>
    </row>
    <row r="666" s="2" customFormat="1" ht="16.8" customHeight="1">
      <c r="A666" s="41"/>
      <c r="B666" s="47"/>
      <c r="C666" s="305" t="s">
        <v>21</v>
      </c>
      <c r="D666" s="305" t="s">
        <v>248</v>
      </c>
      <c r="E666" s="20" t="s">
        <v>21</v>
      </c>
      <c r="F666" s="306">
        <v>-1.4290000000000001</v>
      </c>
      <c r="G666" s="41"/>
      <c r="H666" s="47"/>
    </row>
    <row r="667" s="2" customFormat="1" ht="16.8" customHeight="1">
      <c r="A667" s="41"/>
      <c r="B667" s="47"/>
      <c r="C667" s="305" t="s">
        <v>170</v>
      </c>
      <c r="D667" s="305" t="s">
        <v>226</v>
      </c>
      <c r="E667" s="20" t="s">
        <v>21</v>
      </c>
      <c r="F667" s="306">
        <v>13.468</v>
      </c>
      <c r="G667" s="41"/>
      <c r="H667" s="47"/>
    </row>
    <row r="668" s="2" customFormat="1" ht="16.8" customHeight="1">
      <c r="A668" s="41"/>
      <c r="B668" s="47"/>
      <c r="C668" s="301" t="s">
        <v>173</v>
      </c>
      <c r="D668" s="302" t="s">
        <v>174</v>
      </c>
      <c r="E668" s="303" t="s">
        <v>119</v>
      </c>
      <c r="F668" s="304">
        <v>0</v>
      </c>
      <c r="G668" s="41"/>
      <c r="H668" s="47"/>
    </row>
    <row r="669" s="2" customFormat="1" ht="16.8" customHeight="1">
      <c r="A669" s="41"/>
      <c r="B669" s="47"/>
      <c r="C669" s="301" t="s">
        <v>176</v>
      </c>
      <c r="D669" s="302" t="s">
        <v>177</v>
      </c>
      <c r="E669" s="303" t="s">
        <v>146</v>
      </c>
      <c r="F669" s="304">
        <v>1.4290000000000001</v>
      </c>
      <c r="G669" s="41"/>
      <c r="H669" s="47"/>
    </row>
    <row r="670" s="2" customFormat="1" ht="16.8" customHeight="1">
      <c r="A670" s="41"/>
      <c r="B670" s="47"/>
      <c r="C670" s="305" t="s">
        <v>21</v>
      </c>
      <c r="D670" s="305" t="s">
        <v>148</v>
      </c>
      <c r="E670" s="20" t="s">
        <v>21</v>
      </c>
      <c r="F670" s="306">
        <v>5.2969999999999997</v>
      </c>
      <c r="G670" s="41"/>
      <c r="H670" s="47"/>
    </row>
    <row r="671" s="2" customFormat="1" ht="16.8" customHeight="1">
      <c r="A671" s="41"/>
      <c r="B671" s="47"/>
      <c r="C671" s="305" t="s">
        <v>21</v>
      </c>
      <c r="D671" s="305" t="s">
        <v>267</v>
      </c>
      <c r="E671" s="20" t="s">
        <v>21</v>
      </c>
      <c r="F671" s="306">
        <v>0</v>
      </c>
      <c r="G671" s="41"/>
      <c r="H671" s="47"/>
    </row>
    <row r="672" s="2" customFormat="1" ht="16.8" customHeight="1">
      <c r="A672" s="41"/>
      <c r="B672" s="47"/>
      <c r="C672" s="305" t="s">
        <v>21</v>
      </c>
      <c r="D672" s="305" t="s">
        <v>268</v>
      </c>
      <c r="E672" s="20" t="s">
        <v>21</v>
      </c>
      <c r="F672" s="306">
        <v>-2.1000000000000001</v>
      </c>
      <c r="G672" s="41"/>
      <c r="H672" s="47"/>
    </row>
    <row r="673" s="2" customFormat="1" ht="16.8" customHeight="1">
      <c r="A673" s="41"/>
      <c r="B673" s="47"/>
      <c r="C673" s="305" t="s">
        <v>21</v>
      </c>
      <c r="D673" s="305" t="s">
        <v>269</v>
      </c>
      <c r="E673" s="20" t="s">
        <v>21</v>
      </c>
      <c r="F673" s="306">
        <v>-0.59999999999999998</v>
      </c>
      <c r="G673" s="41"/>
      <c r="H673" s="47"/>
    </row>
    <row r="674" s="2" customFormat="1" ht="16.8" customHeight="1">
      <c r="A674" s="41"/>
      <c r="B674" s="47"/>
      <c r="C674" s="305" t="s">
        <v>21</v>
      </c>
      <c r="D674" s="305" t="s">
        <v>1383</v>
      </c>
      <c r="E674" s="20" t="s">
        <v>21</v>
      </c>
      <c r="F674" s="306">
        <v>-1.1679999999999999</v>
      </c>
      <c r="G674" s="41"/>
      <c r="H674" s="47"/>
    </row>
    <row r="675" s="2" customFormat="1" ht="16.8" customHeight="1">
      <c r="A675" s="41"/>
      <c r="B675" s="47"/>
      <c r="C675" s="305" t="s">
        <v>176</v>
      </c>
      <c r="D675" s="305" t="s">
        <v>226</v>
      </c>
      <c r="E675" s="20" t="s">
        <v>21</v>
      </c>
      <c r="F675" s="306">
        <v>1.4290000000000001</v>
      </c>
      <c r="G675" s="41"/>
      <c r="H675" s="47"/>
    </row>
    <row r="676" s="2" customFormat="1" ht="16.8" customHeight="1">
      <c r="A676" s="41"/>
      <c r="B676" s="47"/>
      <c r="C676" s="301" t="s">
        <v>179</v>
      </c>
      <c r="D676" s="302" t="s">
        <v>180</v>
      </c>
      <c r="E676" s="303" t="s">
        <v>108</v>
      </c>
      <c r="F676" s="304">
        <v>4.2119999999999997</v>
      </c>
      <c r="G676" s="41"/>
      <c r="H676" s="47"/>
    </row>
    <row r="677" s="2" customFormat="1" ht="16.8" customHeight="1">
      <c r="A677" s="41"/>
      <c r="B677" s="47"/>
      <c r="C677" s="305" t="s">
        <v>21</v>
      </c>
      <c r="D677" s="305" t="s">
        <v>1372</v>
      </c>
      <c r="E677" s="20" t="s">
        <v>21</v>
      </c>
      <c r="F677" s="306">
        <v>4.2119999999999997</v>
      </c>
      <c r="G677" s="41"/>
      <c r="H677" s="47"/>
    </row>
    <row r="678" s="2" customFormat="1" ht="16.8" customHeight="1">
      <c r="A678" s="41"/>
      <c r="B678" s="47"/>
      <c r="C678" s="305" t="s">
        <v>179</v>
      </c>
      <c r="D678" s="305" t="s">
        <v>226</v>
      </c>
      <c r="E678" s="20" t="s">
        <v>21</v>
      </c>
      <c r="F678" s="306">
        <v>4.2119999999999997</v>
      </c>
      <c r="G678" s="41"/>
      <c r="H678" s="47"/>
    </row>
    <row r="679" s="2" customFormat="1" ht="26.4" customHeight="1">
      <c r="A679" s="41"/>
      <c r="B679" s="47"/>
      <c r="C679" s="300" t="s">
        <v>1673</v>
      </c>
      <c r="D679" s="300" t="s">
        <v>89</v>
      </c>
      <c r="E679" s="41"/>
      <c r="F679" s="41"/>
      <c r="G679" s="41"/>
      <c r="H679" s="47"/>
    </row>
    <row r="680" s="2" customFormat="1" ht="16.8" customHeight="1">
      <c r="A680" s="41"/>
      <c r="B680" s="47"/>
      <c r="C680" s="301" t="s">
        <v>106</v>
      </c>
      <c r="D680" s="302" t="s">
        <v>107</v>
      </c>
      <c r="E680" s="303" t="s">
        <v>108</v>
      </c>
      <c r="F680" s="304">
        <v>1.9650000000000001</v>
      </c>
      <c r="G680" s="41"/>
      <c r="H680" s="47"/>
    </row>
    <row r="681" s="2" customFormat="1" ht="16.8" customHeight="1">
      <c r="A681" s="41"/>
      <c r="B681" s="47"/>
      <c r="C681" s="305" t="s">
        <v>21</v>
      </c>
      <c r="D681" s="305" t="s">
        <v>853</v>
      </c>
      <c r="E681" s="20" t="s">
        <v>21</v>
      </c>
      <c r="F681" s="306">
        <v>0</v>
      </c>
      <c r="G681" s="41"/>
      <c r="H681" s="47"/>
    </row>
    <row r="682" s="2" customFormat="1" ht="16.8" customHeight="1">
      <c r="A682" s="41"/>
      <c r="B682" s="47"/>
      <c r="C682" s="305" t="s">
        <v>21</v>
      </c>
      <c r="D682" s="305" t="s">
        <v>1490</v>
      </c>
      <c r="E682" s="20" t="s">
        <v>21</v>
      </c>
      <c r="F682" s="306">
        <v>1.3049999999999999</v>
      </c>
      <c r="G682" s="41"/>
      <c r="H682" s="47"/>
    </row>
    <row r="683" s="2" customFormat="1" ht="16.8" customHeight="1">
      <c r="A683" s="41"/>
      <c r="B683" s="47"/>
      <c r="C683" s="305" t="s">
        <v>21</v>
      </c>
      <c r="D683" s="305" t="s">
        <v>1476</v>
      </c>
      <c r="E683" s="20" t="s">
        <v>21</v>
      </c>
      <c r="F683" s="306">
        <v>0</v>
      </c>
      <c r="G683" s="41"/>
      <c r="H683" s="47"/>
    </row>
    <row r="684" s="2" customFormat="1" ht="16.8" customHeight="1">
      <c r="A684" s="41"/>
      <c r="B684" s="47"/>
      <c r="C684" s="305" t="s">
        <v>21</v>
      </c>
      <c r="D684" s="305" t="s">
        <v>1491</v>
      </c>
      <c r="E684" s="20" t="s">
        <v>21</v>
      </c>
      <c r="F684" s="306">
        <v>0.66000000000000003</v>
      </c>
      <c r="G684" s="41"/>
      <c r="H684" s="47"/>
    </row>
    <row r="685" s="2" customFormat="1" ht="16.8" customHeight="1">
      <c r="A685" s="41"/>
      <c r="B685" s="47"/>
      <c r="C685" s="305" t="s">
        <v>106</v>
      </c>
      <c r="D685" s="305" t="s">
        <v>227</v>
      </c>
      <c r="E685" s="20" t="s">
        <v>21</v>
      </c>
      <c r="F685" s="306">
        <v>1.9650000000000001</v>
      </c>
      <c r="G685" s="41"/>
      <c r="H685" s="47"/>
    </row>
    <row r="686" s="2" customFormat="1" ht="16.8" customHeight="1">
      <c r="A686" s="41"/>
      <c r="B686" s="47"/>
      <c r="C686" s="307" t="s">
        <v>1611</v>
      </c>
      <c r="D686" s="41"/>
      <c r="E686" s="41"/>
      <c r="F686" s="41"/>
      <c r="G686" s="41"/>
      <c r="H686" s="47"/>
    </row>
    <row r="687" s="2" customFormat="1" ht="16.8" customHeight="1">
      <c r="A687" s="41"/>
      <c r="B687" s="47"/>
      <c r="C687" s="305" t="s">
        <v>876</v>
      </c>
      <c r="D687" s="305" t="s">
        <v>1612</v>
      </c>
      <c r="E687" s="20" t="s">
        <v>108</v>
      </c>
      <c r="F687" s="306">
        <v>1.9650000000000001</v>
      </c>
      <c r="G687" s="41"/>
      <c r="H687" s="47"/>
    </row>
    <row r="688" s="2" customFormat="1" ht="16.8" customHeight="1">
      <c r="A688" s="41"/>
      <c r="B688" s="47"/>
      <c r="C688" s="305" t="s">
        <v>844</v>
      </c>
      <c r="D688" s="305" t="s">
        <v>1613</v>
      </c>
      <c r="E688" s="20" t="s">
        <v>108</v>
      </c>
      <c r="F688" s="306">
        <v>1.9650000000000001</v>
      </c>
      <c r="G688" s="41"/>
      <c r="H688" s="47"/>
    </row>
    <row r="689" s="2" customFormat="1" ht="16.8" customHeight="1">
      <c r="A689" s="41"/>
      <c r="B689" s="47"/>
      <c r="C689" s="301" t="s">
        <v>110</v>
      </c>
      <c r="D689" s="302" t="s">
        <v>111</v>
      </c>
      <c r="E689" s="303" t="s">
        <v>108</v>
      </c>
      <c r="F689" s="304">
        <v>9.8350000000000009</v>
      </c>
      <c r="G689" s="41"/>
      <c r="H689" s="47"/>
    </row>
    <row r="690" s="2" customFormat="1" ht="16.8" customHeight="1">
      <c r="A690" s="41"/>
      <c r="B690" s="47"/>
      <c r="C690" s="305" t="s">
        <v>21</v>
      </c>
      <c r="D690" s="305" t="s">
        <v>853</v>
      </c>
      <c r="E690" s="20" t="s">
        <v>21</v>
      </c>
      <c r="F690" s="306">
        <v>0</v>
      </c>
      <c r="G690" s="41"/>
      <c r="H690" s="47"/>
    </row>
    <row r="691" s="2" customFormat="1" ht="16.8" customHeight="1">
      <c r="A691" s="41"/>
      <c r="B691" s="47"/>
      <c r="C691" s="305" t="s">
        <v>21</v>
      </c>
      <c r="D691" s="305" t="s">
        <v>1479</v>
      </c>
      <c r="E691" s="20" t="s">
        <v>21</v>
      </c>
      <c r="F691" s="306">
        <v>2.6970000000000001</v>
      </c>
      <c r="G691" s="41"/>
      <c r="H691" s="47"/>
    </row>
    <row r="692" s="2" customFormat="1" ht="16.8" customHeight="1">
      <c r="A692" s="41"/>
      <c r="B692" s="47"/>
      <c r="C692" s="305" t="s">
        <v>21</v>
      </c>
      <c r="D692" s="305" t="s">
        <v>1476</v>
      </c>
      <c r="E692" s="20" t="s">
        <v>21</v>
      </c>
      <c r="F692" s="306">
        <v>0</v>
      </c>
      <c r="G692" s="41"/>
      <c r="H692" s="47"/>
    </row>
    <row r="693" s="2" customFormat="1" ht="16.8" customHeight="1">
      <c r="A693" s="41"/>
      <c r="B693" s="47"/>
      <c r="C693" s="305" t="s">
        <v>21</v>
      </c>
      <c r="D693" s="305" t="s">
        <v>1480</v>
      </c>
      <c r="E693" s="20" t="s">
        <v>21</v>
      </c>
      <c r="F693" s="306">
        <v>1.3200000000000001</v>
      </c>
      <c r="G693" s="41"/>
      <c r="H693" s="47"/>
    </row>
    <row r="694" s="2" customFormat="1" ht="16.8" customHeight="1">
      <c r="A694" s="41"/>
      <c r="B694" s="47"/>
      <c r="C694" s="305" t="s">
        <v>21</v>
      </c>
      <c r="D694" s="305" t="s">
        <v>854</v>
      </c>
      <c r="E694" s="20" t="s">
        <v>21</v>
      </c>
      <c r="F694" s="306">
        <v>0</v>
      </c>
      <c r="G694" s="41"/>
      <c r="H694" s="47"/>
    </row>
    <row r="695" s="2" customFormat="1" ht="16.8" customHeight="1">
      <c r="A695" s="41"/>
      <c r="B695" s="47"/>
      <c r="C695" s="305" t="s">
        <v>21</v>
      </c>
      <c r="D695" s="305" t="s">
        <v>1481</v>
      </c>
      <c r="E695" s="20" t="s">
        <v>21</v>
      </c>
      <c r="F695" s="306">
        <v>5.8179999999999996</v>
      </c>
      <c r="G695" s="41"/>
      <c r="H695" s="47"/>
    </row>
    <row r="696" s="2" customFormat="1" ht="16.8" customHeight="1">
      <c r="A696" s="41"/>
      <c r="B696" s="47"/>
      <c r="C696" s="305" t="s">
        <v>110</v>
      </c>
      <c r="D696" s="305" t="s">
        <v>227</v>
      </c>
      <c r="E696" s="20" t="s">
        <v>21</v>
      </c>
      <c r="F696" s="306">
        <v>9.8350000000000009</v>
      </c>
      <c r="G696" s="41"/>
      <c r="H696" s="47"/>
    </row>
    <row r="697" s="2" customFormat="1" ht="16.8" customHeight="1">
      <c r="A697" s="41"/>
      <c r="B697" s="47"/>
      <c r="C697" s="307" t="s">
        <v>1611</v>
      </c>
      <c r="D697" s="41"/>
      <c r="E697" s="41"/>
      <c r="F697" s="41"/>
      <c r="G697" s="41"/>
      <c r="H697" s="47"/>
    </row>
    <row r="698" s="2" customFormat="1">
      <c r="A698" s="41"/>
      <c r="B698" s="47"/>
      <c r="C698" s="305" t="s">
        <v>849</v>
      </c>
      <c r="D698" s="305" t="s">
        <v>1614</v>
      </c>
      <c r="E698" s="20" t="s">
        <v>108</v>
      </c>
      <c r="F698" s="306">
        <v>9.8350000000000009</v>
      </c>
      <c r="G698" s="41"/>
      <c r="H698" s="47"/>
    </row>
    <row r="699" s="2" customFormat="1" ht="16.8" customHeight="1">
      <c r="A699" s="41"/>
      <c r="B699" s="47"/>
      <c r="C699" s="305" t="s">
        <v>817</v>
      </c>
      <c r="D699" s="305" t="s">
        <v>1615</v>
      </c>
      <c r="E699" s="20" t="s">
        <v>108</v>
      </c>
      <c r="F699" s="306">
        <v>9.8350000000000009</v>
      </c>
      <c r="G699" s="41"/>
      <c r="H699" s="47"/>
    </row>
    <row r="700" s="2" customFormat="1" ht="16.8" customHeight="1">
      <c r="A700" s="41"/>
      <c r="B700" s="47"/>
      <c r="C700" s="301" t="s">
        <v>114</v>
      </c>
      <c r="D700" s="302" t="s">
        <v>115</v>
      </c>
      <c r="E700" s="303" t="s">
        <v>108</v>
      </c>
      <c r="F700" s="304">
        <v>0</v>
      </c>
      <c r="G700" s="41"/>
      <c r="H700" s="47"/>
    </row>
    <row r="701" s="2" customFormat="1" ht="16.8" customHeight="1">
      <c r="A701" s="41"/>
      <c r="B701" s="47"/>
      <c r="C701" s="301" t="s">
        <v>1028</v>
      </c>
      <c r="D701" s="302" t="s">
        <v>1029</v>
      </c>
      <c r="E701" s="303" t="s">
        <v>108</v>
      </c>
      <c r="F701" s="304">
        <v>0</v>
      </c>
      <c r="G701" s="41"/>
      <c r="H701" s="47"/>
    </row>
    <row r="702" s="2" customFormat="1" ht="16.8" customHeight="1">
      <c r="A702" s="41"/>
      <c r="B702" s="47"/>
      <c r="C702" s="301" t="s">
        <v>1608</v>
      </c>
      <c r="D702" s="302" t="s">
        <v>1609</v>
      </c>
      <c r="E702" s="303" t="s">
        <v>108</v>
      </c>
      <c r="F702" s="304">
        <v>43.182000000000002</v>
      </c>
      <c r="G702" s="41"/>
      <c r="H702" s="47"/>
    </row>
    <row r="703" s="2" customFormat="1" ht="16.8" customHeight="1">
      <c r="A703" s="41"/>
      <c r="B703" s="47"/>
      <c r="C703" s="301" t="s">
        <v>117</v>
      </c>
      <c r="D703" s="302" t="s">
        <v>118</v>
      </c>
      <c r="E703" s="303" t="s">
        <v>119</v>
      </c>
      <c r="F703" s="304">
        <v>10</v>
      </c>
      <c r="G703" s="41"/>
      <c r="H703" s="47"/>
    </row>
    <row r="704" s="2" customFormat="1" ht="16.8" customHeight="1">
      <c r="A704" s="41"/>
      <c r="B704" s="47"/>
      <c r="C704" s="305" t="s">
        <v>21</v>
      </c>
      <c r="D704" s="305" t="s">
        <v>504</v>
      </c>
      <c r="E704" s="20" t="s">
        <v>21</v>
      </c>
      <c r="F704" s="306">
        <v>0</v>
      </c>
      <c r="G704" s="41"/>
      <c r="H704" s="47"/>
    </row>
    <row r="705" s="2" customFormat="1" ht="16.8" customHeight="1">
      <c r="A705" s="41"/>
      <c r="B705" s="47"/>
      <c r="C705" s="305" t="s">
        <v>21</v>
      </c>
      <c r="D705" s="305" t="s">
        <v>1435</v>
      </c>
      <c r="E705" s="20" t="s">
        <v>21</v>
      </c>
      <c r="F705" s="306">
        <v>10</v>
      </c>
      <c r="G705" s="41"/>
      <c r="H705" s="47"/>
    </row>
    <row r="706" s="2" customFormat="1" ht="16.8" customHeight="1">
      <c r="A706" s="41"/>
      <c r="B706" s="47"/>
      <c r="C706" s="305" t="s">
        <v>117</v>
      </c>
      <c r="D706" s="305" t="s">
        <v>226</v>
      </c>
      <c r="E706" s="20" t="s">
        <v>21</v>
      </c>
      <c r="F706" s="306">
        <v>10</v>
      </c>
      <c r="G706" s="41"/>
      <c r="H706" s="47"/>
    </row>
    <row r="707" s="2" customFormat="1" ht="16.8" customHeight="1">
      <c r="A707" s="41"/>
      <c r="B707" s="47"/>
      <c r="C707" s="307" t="s">
        <v>1611</v>
      </c>
      <c r="D707" s="41"/>
      <c r="E707" s="41"/>
      <c r="F707" s="41"/>
      <c r="G707" s="41"/>
      <c r="H707" s="47"/>
    </row>
    <row r="708" s="2" customFormat="1" ht="16.8" customHeight="1">
      <c r="A708" s="41"/>
      <c r="B708" s="47"/>
      <c r="C708" s="305" t="s">
        <v>501</v>
      </c>
      <c r="D708" s="305" t="s">
        <v>1624</v>
      </c>
      <c r="E708" s="20" t="s">
        <v>119</v>
      </c>
      <c r="F708" s="306">
        <v>10</v>
      </c>
      <c r="G708" s="41"/>
      <c r="H708" s="47"/>
    </row>
    <row r="709" s="2" customFormat="1">
      <c r="A709" s="41"/>
      <c r="B709" s="47"/>
      <c r="C709" s="305" t="s">
        <v>263</v>
      </c>
      <c r="D709" s="305" t="s">
        <v>1625</v>
      </c>
      <c r="E709" s="20" t="s">
        <v>146</v>
      </c>
      <c r="F709" s="306">
        <v>1.4290000000000001</v>
      </c>
      <c r="G709" s="41"/>
      <c r="H709" s="47"/>
    </row>
    <row r="710" s="2" customFormat="1" ht="16.8" customHeight="1">
      <c r="A710" s="41"/>
      <c r="B710" s="47"/>
      <c r="C710" s="305" t="s">
        <v>284</v>
      </c>
      <c r="D710" s="305" t="s">
        <v>1626</v>
      </c>
      <c r="E710" s="20" t="s">
        <v>146</v>
      </c>
      <c r="F710" s="306">
        <v>2.1000000000000001</v>
      </c>
      <c r="G710" s="41"/>
      <c r="H710" s="47"/>
    </row>
    <row r="711" s="2" customFormat="1" ht="16.8" customHeight="1">
      <c r="A711" s="41"/>
      <c r="B711" s="47"/>
      <c r="C711" s="305" t="s">
        <v>330</v>
      </c>
      <c r="D711" s="305" t="s">
        <v>331</v>
      </c>
      <c r="E711" s="20" t="s">
        <v>146</v>
      </c>
      <c r="F711" s="306">
        <v>0.59999999999999998</v>
      </c>
      <c r="G711" s="41"/>
      <c r="H711" s="47"/>
    </row>
    <row r="712" s="2" customFormat="1" ht="16.8" customHeight="1">
      <c r="A712" s="41"/>
      <c r="B712" s="47"/>
      <c r="C712" s="305" t="s">
        <v>517</v>
      </c>
      <c r="D712" s="305" t="s">
        <v>1674</v>
      </c>
      <c r="E712" s="20" t="s">
        <v>119</v>
      </c>
      <c r="F712" s="306">
        <v>10</v>
      </c>
      <c r="G712" s="41"/>
      <c r="H712" s="47"/>
    </row>
    <row r="713" s="2" customFormat="1" ht="16.8" customHeight="1">
      <c r="A713" s="41"/>
      <c r="B713" s="47"/>
      <c r="C713" s="305" t="s">
        <v>290</v>
      </c>
      <c r="D713" s="305" t="s">
        <v>291</v>
      </c>
      <c r="E713" s="20" t="s">
        <v>258</v>
      </c>
      <c r="F713" s="306">
        <v>6.9299999999999997</v>
      </c>
      <c r="G713" s="41"/>
      <c r="H713" s="47"/>
    </row>
    <row r="714" s="2" customFormat="1" ht="16.8" customHeight="1">
      <c r="A714" s="41"/>
      <c r="B714" s="47"/>
      <c r="C714" s="301" t="s">
        <v>121</v>
      </c>
      <c r="D714" s="302" t="s">
        <v>122</v>
      </c>
      <c r="E714" s="303" t="s">
        <v>108</v>
      </c>
      <c r="F714" s="304">
        <v>13.5</v>
      </c>
      <c r="G714" s="41"/>
      <c r="H714" s="47"/>
    </row>
    <row r="715" s="2" customFormat="1" ht="16.8" customHeight="1">
      <c r="A715" s="41"/>
      <c r="B715" s="47"/>
      <c r="C715" s="305" t="s">
        <v>21</v>
      </c>
      <c r="D715" s="305" t="s">
        <v>672</v>
      </c>
      <c r="E715" s="20" t="s">
        <v>21</v>
      </c>
      <c r="F715" s="306">
        <v>0</v>
      </c>
      <c r="G715" s="41"/>
      <c r="H715" s="47"/>
    </row>
    <row r="716" s="2" customFormat="1" ht="16.8" customHeight="1">
      <c r="A716" s="41"/>
      <c r="B716" s="47"/>
      <c r="C716" s="305" t="s">
        <v>21</v>
      </c>
      <c r="D716" s="305" t="s">
        <v>1450</v>
      </c>
      <c r="E716" s="20" t="s">
        <v>21</v>
      </c>
      <c r="F716" s="306">
        <v>13.5</v>
      </c>
      <c r="G716" s="41"/>
      <c r="H716" s="47"/>
    </row>
    <row r="717" s="2" customFormat="1" ht="16.8" customHeight="1">
      <c r="A717" s="41"/>
      <c r="B717" s="47"/>
      <c r="C717" s="305" t="s">
        <v>121</v>
      </c>
      <c r="D717" s="305" t="s">
        <v>226</v>
      </c>
      <c r="E717" s="20" t="s">
        <v>21</v>
      </c>
      <c r="F717" s="306">
        <v>13.5</v>
      </c>
      <c r="G717" s="41"/>
      <c r="H717" s="47"/>
    </row>
    <row r="718" s="2" customFormat="1" ht="16.8" customHeight="1">
      <c r="A718" s="41"/>
      <c r="B718" s="47"/>
      <c r="C718" s="307" t="s">
        <v>1611</v>
      </c>
      <c r="D718" s="41"/>
      <c r="E718" s="41"/>
      <c r="F718" s="41"/>
      <c r="G718" s="41"/>
      <c r="H718" s="47"/>
    </row>
    <row r="719" s="2" customFormat="1" ht="16.8" customHeight="1">
      <c r="A719" s="41"/>
      <c r="B719" s="47"/>
      <c r="C719" s="305" t="s">
        <v>668</v>
      </c>
      <c r="D719" s="305" t="s">
        <v>1627</v>
      </c>
      <c r="E719" s="20" t="s">
        <v>108</v>
      </c>
      <c r="F719" s="306">
        <v>14.874000000000001</v>
      </c>
      <c r="G719" s="41"/>
      <c r="H719" s="47"/>
    </row>
    <row r="720" s="2" customFormat="1" ht="16.8" customHeight="1">
      <c r="A720" s="41"/>
      <c r="B720" s="47"/>
      <c r="C720" s="305" t="s">
        <v>347</v>
      </c>
      <c r="D720" s="305" t="s">
        <v>1628</v>
      </c>
      <c r="E720" s="20" t="s">
        <v>108</v>
      </c>
      <c r="F720" s="306">
        <v>17.216999999999999</v>
      </c>
      <c r="G720" s="41"/>
      <c r="H720" s="47"/>
    </row>
    <row r="721" s="2" customFormat="1" ht="16.8" customHeight="1">
      <c r="A721" s="41"/>
      <c r="B721" s="47"/>
      <c r="C721" s="305" t="s">
        <v>445</v>
      </c>
      <c r="D721" s="305" t="s">
        <v>1629</v>
      </c>
      <c r="E721" s="20" t="s">
        <v>108</v>
      </c>
      <c r="F721" s="306">
        <v>17.216999999999999</v>
      </c>
      <c r="G721" s="41"/>
      <c r="H721" s="47"/>
    </row>
    <row r="722" s="2" customFormat="1" ht="16.8" customHeight="1">
      <c r="A722" s="41"/>
      <c r="B722" s="47"/>
      <c r="C722" s="301" t="s">
        <v>124</v>
      </c>
      <c r="D722" s="302" t="s">
        <v>125</v>
      </c>
      <c r="E722" s="303" t="s">
        <v>108</v>
      </c>
      <c r="F722" s="304">
        <v>0</v>
      </c>
      <c r="G722" s="41"/>
      <c r="H722" s="47"/>
    </row>
    <row r="723" s="2" customFormat="1" ht="16.8" customHeight="1">
      <c r="A723" s="41"/>
      <c r="B723" s="47"/>
      <c r="C723" s="301" t="s">
        <v>1015</v>
      </c>
      <c r="D723" s="302" t="s">
        <v>1016</v>
      </c>
      <c r="E723" s="303" t="s">
        <v>108</v>
      </c>
      <c r="F723" s="304">
        <v>0</v>
      </c>
      <c r="G723" s="41"/>
      <c r="H723" s="47"/>
    </row>
    <row r="724" s="2" customFormat="1" ht="16.8" customHeight="1">
      <c r="A724" s="41"/>
      <c r="B724" s="47"/>
      <c r="C724" s="301" t="s">
        <v>1333</v>
      </c>
      <c r="D724" s="302" t="s">
        <v>1334</v>
      </c>
      <c r="E724" s="303" t="s">
        <v>108</v>
      </c>
      <c r="F724" s="304">
        <v>161.928</v>
      </c>
      <c r="G724" s="41"/>
      <c r="H724" s="47"/>
    </row>
    <row r="725" s="2" customFormat="1" ht="16.8" customHeight="1">
      <c r="A725" s="41"/>
      <c r="B725" s="47"/>
      <c r="C725" s="305" t="s">
        <v>21</v>
      </c>
      <c r="D725" s="305" t="s">
        <v>1441</v>
      </c>
      <c r="E725" s="20" t="s">
        <v>21</v>
      </c>
      <c r="F725" s="306">
        <v>161.928</v>
      </c>
      <c r="G725" s="41"/>
      <c r="H725" s="47"/>
    </row>
    <row r="726" s="2" customFormat="1" ht="16.8" customHeight="1">
      <c r="A726" s="41"/>
      <c r="B726" s="47"/>
      <c r="C726" s="305" t="s">
        <v>1333</v>
      </c>
      <c r="D726" s="305" t="s">
        <v>226</v>
      </c>
      <c r="E726" s="20" t="s">
        <v>21</v>
      </c>
      <c r="F726" s="306">
        <v>161.928</v>
      </c>
      <c r="G726" s="41"/>
      <c r="H726" s="47"/>
    </row>
    <row r="727" s="2" customFormat="1" ht="16.8" customHeight="1">
      <c r="A727" s="41"/>
      <c r="B727" s="47"/>
      <c r="C727" s="307" t="s">
        <v>1611</v>
      </c>
      <c r="D727" s="41"/>
      <c r="E727" s="41"/>
      <c r="F727" s="41"/>
      <c r="G727" s="41"/>
      <c r="H727" s="47"/>
    </row>
    <row r="728" s="2" customFormat="1">
      <c r="A728" s="41"/>
      <c r="B728" s="47"/>
      <c r="C728" s="305" t="s">
        <v>533</v>
      </c>
      <c r="D728" s="305" t="s">
        <v>1630</v>
      </c>
      <c r="E728" s="20" t="s">
        <v>108</v>
      </c>
      <c r="F728" s="306">
        <v>161.928</v>
      </c>
      <c r="G728" s="41"/>
      <c r="H728" s="47"/>
    </row>
    <row r="729" s="2" customFormat="1">
      <c r="A729" s="41"/>
      <c r="B729" s="47"/>
      <c r="C729" s="305" t="s">
        <v>539</v>
      </c>
      <c r="D729" s="305" t="s">
        <v>1631</v>
      </c>
      <c r="E729" s="20" t="s">
        <v>108</v>
      </c>
      <c r="F729" s="306">
        <v>9715.6800000000003</v>
      </c>
      <c r="G729" s="41"/>
      <c r="H729" s="47"/>
    </row>
    <row r="730" s="2" customFormat="1">
      <c r="A730" s="41"/>
      <c r="B730" s="47"/>
      <c r="C730" s="305" t="s">
        <v>545</v>
      </c>
      <c r="D730" s="305" t="s">
        <v>1632</v>
      </c>
      <c r="E730" s="20" t="s">
        <v>108</v>
      </c>
      <c r="F730" s="306">
        <v>161.928</v>
      </c>
      <c r="G730" s="41"/>
      <c r="H730" s="47"/>
    </row>
    <row r="731" s="2" customFormat="1" ht="16.8" customHeight="1">
      <c r="A731" s="41"/>
      <c r="B731" s="47"/>
      <c r="C731" s="305" t="s">
        <v>550</v>
      </c>
      <c r="D731" s="305" t="s">
        <v>1633</v>
      </c>
      <c r="E731" s="20" t="s">
        <v>108</v>
      </c>
      <c r="F731" s="306">
        <v>161.928</v>
      </c>
      <c r="G731" s="41"/>
      <c r="H731" s="47"/>
    </row>
    <row r="732" s="2" customFormat="1" ht="16.8" customHeight="1">
      <c r="A732" s="41"/>
      <c r="B732" s="47"/>
      <c r="C732" s="305" t="s">
        <v>555</v>
      </c>
      <c r="D732" s="305" t="s">
        <v>1634</v>
      </c>
      <c r="E732" s="20" t="s">
        <v>108</v>
      </c>
      <c r="F732" s="306">
        <v>9715.6800000000003</v>
      </c>
      <c r="G732" s="41"/>
      <c r="H732" s="47"/>
    </row>
    <row r="733" s="2" customFormat="1" ht="16.8" customHeight="1">
      <c r="A733" s="41"/>
      <c r="B733" s="47"/>
      <c r="C733" s="305" t="s">
        <v>560</v>
      </c>
      <c r="D733" s="305" t="s">
        <v>1635</v>
      </c>
      <c r="E733" s="20" t="s">
        <v>108</v>
      </c>
      <c r="F733" s="306">
        <v>161.928</v>
      </c>
      <c r="G733" s="41"/>
      <c r="H733" s="47"/>
    </row>
    <row r="734" s="2" customFormat="1" ht="16.8" customHeight="1">
      <c r="A734" s="41"/>
      <c r="B734" s="47"/>
      <c r="C734" s="301" t="s">
        <v>128</v>
      </c>
      <c r="D734" s="302" t="s">
        <v>129</v>
      </c>
      <c r="E734" s="303" t="s">
        <v>108</v>
      </c>
      <c r="F734" s="304">
        <v>1.3740000000000001</v>
      </c>
      <c r="G734" s="41"/>
      <c r="H734" s="47"/>
    </row>
    <row r="735" s="2" customFormat="1" ht="16.8" customHeight="1">
      <c r="A735" s="41"/>
      <c r="B735" s="47"/>
      <c r="C735" s="305" t="s">
        <v>21</v>
      </c>
      <c r="D735" s="305" t="s">
        <v>674</v>
      </c>
      <c r="E735" s="20" t="s">
        <v>21</v>
      </c>
      <c r="F735" s="306">
        <v>0</v>
      </c>
      <c r="G735" s="41"/>
      <c r="H735" s="47"/>
    </row>
    <row r="736" s="2" customFormat="1" ht="16.8" customHeight="1">
      <c r="A736" s="41"/>
      <c r="B736" s="47"/>
      <c r="C736" s="305" t="s">
        <v>21</v>
      </c>
      <c r="D736" s="305" t="s">
        <v>1451</v>
      </c>
      <c r="E736" s="20" t="s">
        <v>21</v>
      </c>
      <c r="F736" s="306">
        <v>1.3740000000000001</v>
      </c>
      <c r="G736" s="41"/>
      <c r="H736" s="47"/>
    </row>
    <row r="737" s="2" customFormat="1" ht="16.8" customHeight="1">
      <c r="A737" s="41"/>
      <c r="B737" s="47"/>
      <c r="C737" s="305" t="s">
        <v>128</v>
      </c>
      <c r="D737" s="305" t="s">
        <v>226</v>
      </c>
      <c r="E737" s="20" t="s">
        <v>21</v>
      </c>
      <c r="F737" s="306">
        <v>1.3740000000000001</v>
      </c>
      <c r="G737" s="41"/>
      <c r="H737" s="47"/>
    </row>
    <row r="738" s="2" customFormat="1" ht="16.8" customHeight="1">
      <c r="A738" s="41"/>
      <c r="B738" s="47"/>
      <c r="C738" s="307" t="s">
        <v>1611</v>
      </c>
      <c r="D738" s="41"/>
      <c r="E738" s="41"/>
      <c r="F738" s="41"/>
      <c r="G738" s="41"/>
      <c r="H738" s="47"/>
    </row>
    <row r="739" s="2" customFormat="1" ht="16.8" customHeight="1">
      <c r="A739" s="41"/>
      <c r="B739" s="47"/>
      <c r="C739" s="305" t="s">
        <v>668</v>
      </c>
      <c r="D739" s="305" t="s">
        <v>1627</v>
      </c>
      <c r="E739" s="20" t="s">
        <v>108</v>
      </c>
      <c r="F739" s="306">
        <v>14.874000000000001</v>
      </c>
      <c r="G739" s="41"/>
      <c r="H739" s="47"/>
    </row>
    <row r="740" s="2" customFormat="1" ht="16.8" customHeight="1">
      <c r="A740" s="41"/>
      <c r="B740" s="47"/>
      <c r="C740" s="305" t="s">
        <v>400</v>
      </c>
      <c r="D740" s="305" t="s">
        <v>1636</v>
      </c>
      <c r="E740" s="20" t="s">
        <v>108</v>
      </c>
      <c r="F740" s="306">
        <v>1.3740000000000001</v>
      </c>
      <c r="G740" s="41"/>
      <c r="H740" s="47"/>
    </row>
    <row r="741" s="2" customFormat="1" ht="16.8" customHeight="1">
      <c r="A741" s="41"/>
      <c r="B741" s="47"/>
      <c r="C741" s="301" t="s">
        <v>132</v>
      </c>
      <c r="D741" s="302" t="s">
        <v>133</v>
      </c>
      <c r="E741" s="303" t="s">
        <v>108</v>
      </c>
      <c r="F741" s="304">
        <v>0</v>
      </c>
      <c r="G741" s="41"/>
      <c r="H741" s="47"/>
    </row>
    <row r="742" s="2" customFormat="1" ht="16.8" customHeight="1">
      <c r="A742" s="41"/>
      <c r="B742" s="47"/>
      <c r="C742" s="301" t="s">
        <v>1019</v>
      </c>
      <c r="D742" s="302" t="s">
        <v>1020</v>
      </c>
      <c r="E742" s="303" t="s">
        <v>108</v>
      </c>
      <c r="F742" s="304">
        <v>0</v>
      </c>
      <c r="G742" s="41"/>
      <c r="H742" s="47"/>
    </row>
    <row r="743" s="2" customFormat="1" ht="16.8" customHeight="1">
      <c r="A743" s="41"/>
      <c r="B743" s="47"/>
      <c r="C743" s="301" t="s">
        <v>1337</v>
      </c>
      <c r="D743" s="302" t="s">
        <v>1338</v>
      </c>
      <c r="E743" s="303" t="s">
        <v>108</v>
      </c>
      <c r="F743" s="304">
        <v>13.494</v>
      </c>
      <c r="G743" s="41"/>
      <c r="H743" s="47"/>
    </row>
    <row r="744" s="2" customFormat="1" ht="16.8" customHeight="1">
      <c r="A744" s="41"/>
      <c r="B744" s="47"/>
      <c r="C744" s="305" t="s">
        <v>21</v>
      </c>
      <c r="D744" s="305" t="s">
        <v>1443</v>
      </c>
      <c r="E744" s="20" t="s">
        <v>21</v>
      </c>
      <c r="F744" s="306">
        <v>13.494</v>
      </c>
      <c r="G744" s="41"/>
      <c r="H744" s="47"/>
    </row>
    <row r="745" s="2" customFormat="1" ht="16.8" customHeight="1">
      <c r="A745" s="41"/>
      <c r="B745" s="47"/>
      <c r="C745" s="305" t="s">
        <v>1337</v>
      </c>
      <c r="D745" s="305" t="s">
        <v>226</v>
      </c>
      <c r="E745" s="20" t="s">
        <v>21</v>
      </c>
      <c r="F745" s="306">
        <v>13.494</v>
      </c>
      <c r="G745" s="41"/>
      <c r="H745" s="47"/>
    </row>
    <row r="746" s="2" customFormat="1" ht="16.8" customHeight="1">
      <c r="A746" s="41"/>
      <c r="B746" s="47"/>
      <c r="C746" s="307" t="s">
        <v>1611</v>
      </c>
      <c r="D746" s="41"/>
      <c r="E746" s="41"/>
      <c r="F746" s="41"/>
      <c r="G746" s="41"/>
      <c r="H746" s="47"/>
    </row>
    <row r="747" s="2" customFormat="1" ht="16.8" customHeight="1">
      <c r="A747" s="41"/>
      <c r="B747" s="47"/>
      <c r="C747" s="305" t="s">
        <v>565</v>
      </c>
      <c r="D747" s="305" t="s">
        <v>1637</v>
      </c>
      <c r="E747" s="20" t="s">
        <v>108</v>
      </c>
      <c r="F747" s="306">
        <v>13.494</v>
      </c>
      <c r="G747" s="41"/>
      <c r="H747" s="47"/>
    </row>
    <row r="748" s="2" customFormat="1">
      <c r="A748" s="41"/>
      <c r="B748" s="47"/>
      <c r="C748" s="305" t="s">
        <v>571</v>
      </c>
      <c r="D748" s="305" t="s">
        <v>1638</v>
      </c>
      <c r="E748" s="20" t="s">
        <v>108</v>
      </c>
      <c r="F748" s="306">
        <v>809.63999999999999</v>
      </c>
      <c r="G748" s="41"/>
      <c r="H748" s="47"/>
    </row>
    <row r="749" s="2" customFormat="1" ht="16.8" customHeight="1">
      <c r="A749" s="41"/>
      <c r="B749" s="47"/>
      <c r="C749" s="305" t="s">
        <v>577</v>
      </c>
      <c r="D749" s="305" t="s">
        <v>1639</v>
      </c>
      <c r="E749" s="20" t="s">
        <v>108</v>
      </c>
      <c r="F749" s="306">
        <v>13.494</v>
      </c>
      <c r="G749" s="41"/>
      <c r="H749" s="47"/>
    </row>
    <row r="750" s="2" customFormat="1" ht="16.8" customHeight="1">
      <c r="A750" s="41"/>
      <c r="B750" s="47"/>
      <c r="C750" s="301" t="s">
        <v>135</v>
      </c>
      <c r="D750" s="302" t="s">
        <v>136</v>
      </c>
      <c r="E750" s="303" t="s">
        <v>108</v>
      </c>
      <c r="F750" s="304">
        <v>3.7170000000000001</v>
      </c>
      <c r="G750" s="41"/>
      <c r="H750" s="47"/>
    </row>
    <row r="751" s="2" customFormat="1" ht="16.8" customHeight="1">
      <c r="A751" s="41"/>
      <c r="B751" s="47"/>
      <c r="C751" s="305" t="s">
        <v>21</v>
      </c>
      <c r="D751" s="305" t="s">
        <v>1426</v>
      </c>
      <c r="E751" s="20" t="s">
        <v>21</v>
      </c>
      <c r="F751" s="306">
        <v>3.4649999999999999</v>
      </c>
      <c r="G751" s="41"/>
      <c r="H751" s="47"/>
    </row>
    <row r="752" s="2" customFormat="1" ht="16.8" customHeight="1">
      <c r="A752" s="41"/>
      <c r="B752" s="47"/>
      <c r="C752" s="305" t="s">
        <v>21</v>
      </c>
      <c r="D752" s="305" t="s">
        <v>1427</v>
      </c>
      <c r="E752" s="20" t="s">
        <v>21</v>
      </c>
      <c r="F752" s="306">
        <v>0.252</v>
      </c>
      <c r="G752" s="41"/>
      <c r="H752" s="47"/>
    </row>
    <row r="753" s="2" customFormat="1" ht="16.8" customHeight="1">
      <c r="A753" s="41"/>
      <c r="B753" s="47"/>
      <c r="C753" s="305" t="s">
        <v>135</v>
      </c>
      <c r="D753" s="305" t="s">
        <v>226</v>
      </c>
      <c r="E753" s="20" t="s">
        <v>21</v>
      </c>
      <c r="F753" s="306">
        <v>3.7170000000000001</v>
      </c>
      <c r="G753" s="41"/>
      <c r="H753" s="47"/>
    </row>
    <row r="754" s="2" customFormat="1" ht="16.8" customHeight="1">
      <c r="A754" s="41"/>
      <c r="B754" s="47"/>
      <c r="C754" s="307" t="s">
        <v>1611</v>
      </c>
      <c r="D754" s="41"/>
      <c r="E754" s="41"/>
      <c r="F754" s="41"/>
      <c r="G754" s="41"/>
      <c r="H754" s="47"/>
    </row>
    <row r="755" s="2" customFormat="1" ht="16.8" customHeight="1">
      <c r="A755" s="41"/>
      <c r="B755" s="47"/>
      <c r="C755" s="305" t="s">
        <v>445</v>
      </c>
      <c r="D755" s="305" t="s">
        <v>1629</v>
      </c>
      <c r="E755" s="20" t="s">
        <v>108</v>
      </c>
      <c r="F755" s="306">
        <v>17.216999999999999</v>
      </c>
      <c r="G755" s="41"/>
      <c r="H755" s="47"/>
    </row>
    <row r="756" s="2" customFormat="1" ht="16.8" customHeight="1">
      <c r="A756" s="41"/>
      <c r="B756" s="47"/>
      <c r="C756" s="305" t="s">
        <v>347</v>
      </c>
      <c r="D756" s="305" t="s">
        <v>1628</v>
      </c>
      <c r="E756" s="20" t="s">
        <v>108</v>
      </c>
      <c r="F756" s="306">
        <v>17.216999999999999</v>
      </c>
      <c r="G756" s="41"/>
      <c r="H756" s="47"/>
    </row>
    <row r="757" s="2" customFormat="1" ht="16.8" customHeight="1">
      <c r="A757" s="41"/>
      <c r="B757" s="47"/>
      <c r="C757" s="301" t="s">
        <v>138</v>
      </c>
      <c r="D757" s="302" t="s">
        <v>139</v>
      </c>
      <c r="E757" s="303" t="s">
        <v>108</v>
      </c>
      <c r="F757" s="304">
        <v>5.5789999999999997</v>
      </c>
      <c r="G757" s="41"/>
      <c r="H757" s="47"/>
    </row>
    <row r="758" s="2" customFormat="1" ht="16.8" customHeight="1">
      <c r="A758" s="41"/>
      <c r="B758" s="47"/>
      <c r="C758" s="305" t="s">
        <v>21</v>
      </c>
      <c r="D758" s="305" t="s">
        <v>1424</v>
      </c>
      <c r="E758" s="20" t="s">
        <v>21</v>
      </c>
      <c r="F758" s="306">
        <v>5.9290000000000003</v>
      </c>
      <c r="G758" s="41"/>
      <c r="H758" s="47"/>
    </row>
    <row r="759" s="2" customFormat="1" ht="16.8" customHeight="1">
      <c r="A759" s="41"/>
      <c r="B759" s="47"/>
      <c r="C759" s="305" t="s">
        <v>21</v>
      </c>
      <c r="D759" s="305" t="s">
        <v>1425</v>
      </c>
      <c r="E759" s="20" t="s">
        <v>21</v>
      </c>
      <c r="F759" s="306">
        <v>-0.34999999999999998</v>
      </c>
      <c r="G759" s="41"/>
      <c r="H759" s="47"/>
    </row>
    <row r="760" s="2" customFormat="1" ht="16.8" customHeight="1">
      <c r="A760" s="41"/>
      <c r="B760" s="47"/>
      <c r="C760" s="305" t="s">
        <v>138</v>
      </c>
      <c r="D760" s="305" t="s">
        <v>226</v>
      </c>
      <c r="E760" s="20" t="s">
        <v>21</v>
      </c>
      <c r="F760" s="306">
        <v>5.5789999999999997</v>
      </c>
      <c r="G760" s="41"/>
      <c r="H760" s="47"/>
    </row>
    <row r="761" s="2" customFormat="1" ht="16.8" customHeight="1">
      <c r="A761" s="41"/>
      <c r="B761" s="47"/>
      <c r="C761" s="307" t="s">
        <v>1611</v>
      </c>
      <c r="D761" s="41"/>
      <c r="E761" s="41"/>
      <c r="F761" s="41"/>
      <c r="G761" s="41"/>
      <c r="H761" s="47"/>
    </row>
    <row r="762" s="2" customFormat="1" ht="16.8" customHeight="1">
      <c r="A762" s="41"/>
      <c r="B762" s="47"/>
      <c r="C762" s="305" t="s">
        <v>438</v>
      </c>
      <c r="D762" s="305" t="s">
        <v>1640</v>
      </c>
      <c r="E762" s="20" t="s">
        <v>108</v>
      </c>
      <c r="F762" s="306">
        <v>5.5789999999999997</v>
      </c>
      <c r="G762" s="41"/>
      <c r="H762" s="47"/>
    </row>
    <row r="763" s="2" customFormat="1" ht="16.8" customHeight="1">
      <c r="A763" s="41"/>
      <c r="B763" s="47"/>
      <c r="C763" s="305" t="s">
        <v>459</v>
      </c>
      <c r="D763" s="305" t="s">
        <v>1641</v>
      </c>
      <c r="E763" s="20" t="s">
        <v>108</v>
      </c>
      <c r="F763" s="306">
        <v>5.5789999999999997</v>
      </c>
      <c r="G763" s="41"/>
      <c r="H763" s="47"/>
    </row>
    <row r="764" s="2" customFormat="1">
      <c r="A764" s="41"/>
      <c r="B764" s="47"/>
      <c r="C764" s="305" t="s">
        <v>662</v>
      </c>
      <c r="D764" s="305" t="s">
        <v>1642</v>
      </c>
      <c r="E764" s="20" t="s">
        <v>108</v>
      </c>
      <c r="F764" s="306">
        <v>5.5789999999999997</v>
      </c>
      <c r="G764" s="41"/>
      <c r="H764" s="47"/>
    </row>
    <row r="765" s="2" customFormat="1" ht="16.8" customHeight="1">
      <c r="A765" s="41"/>
      <c r="B765" s="47"/>
      <c r="C765" s="301" t="s">
        <v>141</v>
      </c>
      <c r="D765" s="302" t="s">
        <v>142</v>
      </c>
      <c r="E765" s="303" t="s">
        <v>108</v>
      </c>
      <c r="F765" s="304">
        <v>13.840999999999999</v>
      </c>
      <c r="G765" s="41"/>
      <c r="H765" s="47"/>
    </row>
    <row r="766" s="2" customFormat="1" ht="16.8" customHeight="1">
      <c r="A766" s="41"/>
      <c r="B766" s="47"/>
      <c r="C766" s="305" t="s">
        <v>21</v>
      </c>
      <c r="D766" s="305" t="s">
        <v>1392</v>
      </c>
      <c r="E766" s="20" t="s">
        <v>21</v>
      </c>
      <c r="F766" s="306">
        <v>9</v>
      </c>
      <c r="G766" s="41"/>
      <c r="H766" s="47"/>
    </row>
    <row r="767" s="2" customFormat="1" ht="16.8" customHeight="1">
      <c r="A767" s="41"/>
      <c r="B767" s="47"/>
      <c r="C767" s="305" t="s">
        <v>21</v>
      </c>
      <c r="D767" s="305" t="s">
        <v>1393</v>
      </c>
      <c r="E767" s="20" t="s">
        <v>21</v>
      </c>
      <c r="F767" s="306">
        <v>-3.1589999999999998</v>
      </c>
      <c r="G767" s="41"/>
      <c r="H767" s="47"/>
    </row>
    <row r="768" s="2" customFormat="1" ht="16.8" customHeight="1">
      <c r="A768" s="41"/>
      <c r="B768" s="47"/>
      <c r="C768" s="305" t="s">
        <v>21</v>
      </c>
      <c r="D768" s="305" t="s">
        <v>1394</v>
      </c>
      <c r="E768" s="20" t="s">
        <v>21</v>
      </c>
      <c r="F768" s="306">
        <v>8</v>
      </c>
      <c r="G768" s="41"/>
      <c r="H768" s="47"/>
    </row>
    <row r="769" s="2" customFormat="1" ht="16.8" customHeight="1">
      <c r="A769" s="41"/>
      <c r="B769" s="47"/>
      <c r="C769" s="305" t="s">
        <v>141</v>
      </c>
      <c r="D769" s="305" t="s">
        <v>226</v>
      </c>
      <c r="E769" s="20" t="s">
        <v>21</v>
      </c>
      <c r="F769" s="306">
        <v>13.840999999999999</v>
      </c>
      <c r="G769" s="41"/>
      <c r="H769" s="47"/>
    </row>
    <row r="770" s="2" customFormat="1" ht="16.8" customHeight="1">
      <c r="A770" s="41"/>
      <c r="B770" s="47"/>
      <c r="C770" s="307" t="s">
        <v>1611</v>
      </c>
      <c r="D770" s="41"/>
      <c r="E770" s="41"/>
      <c r="F770" s="41"/>
      <c r="G770" s="41"/>
      <c r="H770" s="47"/>
    </row>
    <row r="771" s="2" customFormat="1" ht="16.8" customHeight="1">
      <c r="A771" s="41"/>
      <c r="B771" s="47"/>
      <c r="C771" s="305" t="s">
        <v>296</v>
      </c>
      <c r="D771" s="305" t="s">
        <v>1643</v>
      </c>
      <c r="E771" s="20" t="s">
        <v>108</v>
      </c>
      <c r="F771" s="306">
        <v>13.840999999999999</v>
      </c>
      <c r="G771" s="41"/>
      <c r="H771" s="47"/>
    </row>
    <row r="772" s="2" customFormat="1" ht="16.8" customHeight="1">
      <c r="A772" s="41"/>
      <c r="B772" s="47"/>
      <c r="C772" s="305" t="s">
        <v>308</v>
      </c>
      <c r="D772" s="305" t="s">
        <v>1644</v>
      </c>
      <c r="E772" s="20" t="s">
        <v>108</v>
      </c>
      <c r="F772" s="306">
        <v>13.840999999999999</v>
      </c>
      <c r="G772" s="41"/>
      <c r="H772" s="47"/>
    </row>
    <row r="773" s="2" customFormat="1" ht="16.8" customHeight="1">
      <c r="A773" s="41"/>
      <c r="B773" s="47"/>
      <c r="C773" s="305" t="s">
        <v>312</v>
      </c>
      <c r="D773" s="305" t="s">
        <v>313</v>
      </c>
      <c r="E773" s="20" t="s">
        <v>314</v>
      </c>
      <c r="F773" s="306">
        <v>0.41499999999999998</v>
      </c>
      <c r="G773" s="41"/>
      <c r="H773" s="47"/>
    </row>
    <row r="774" s="2" customFormat="1" ht="16.8" customHeight="1">
      <c r="A774" s="41"/>
      <c r="B774" s="47"/>
      <c r="C774" s="305" t="s">
        <v>303</v>
      </c>
      <c r="D774" s="305" t="s">
        <v>304</v>
      </c>
      <c r="E774" s="20" t="s">
        <v>146</v>
      </c>
      <c r="F774" s="306">
        <v>2.7679999999999998</v>
      </c>
      <c r="G774" s="41"/>
      <c r="H774" s="47"/>
    </row>
    <row r="775" s="2" customFormat="1" ht="16.8" customHeight="1">
      <c r="A775" s="41"/>
      <c r="B775" s="47"/>
      <c r="C775" s="301" t="s">
        <v>144</v>
      </c>
      <c r="D775" s="302" t="s">
        <v>145</v>
      </c>
      <c r="E775" s="303" t="s">
        <v>146</v>
      </c>
      <c r="F775" s="304">
        <v>9.5999999999999996</v>
      </c>
      <c r="G775" s="41"/>
      <c r="H775" s="47"/>
    </row>
    <row r="776" s="2" customFormat="1" ht="16.8" customHeight="1">
      <c r="A776" s="41"/>
      <c r="B776" s="47"/>
      <c r="C776" s="305" t="s">
        <v>21</v>
      </c>
      <c r="D776" s="305" t="s">
        <v>240</v>
      </c>
      <c r="E776" s="20" t="s">
        <v>21</v>
      </c>
      <c r="F776" s="306">
        <v>0</v>
      </c>
      <c r="G776" s="41"/>
      <c r="H776" s="47"/>
    </row>
    <row r="777" s="2" customFormat="1" ht="16.8" customHeight="1">
      <c r="A777" s="41"/>
      <c r="B777" s="47"/>
      <c r="C777" s="305" t="s">
        <v>21</v>
      </c>
      <c r="D777" s="305" t="s">
        <v>1378</v>
      </c>
      <c r="E777" s="20" t="s">
        <v>21</v>
      </c>
      <c r="F777" s="306">
        <v>9.5999999999999996</v>
      </c>
      <c r="G777" s="41"/>
      <c r="H777" s="47"/>
    </row>
    <row r="778" s="2" customFormat="1" ht="16.8" customHeight="1">
      <c r="A778" s="41"/>
      <c r="B778" s="47"/>
      <c r="C778" s="305" t="s">
        <v>144</v>
      </c>
      <c r="D778" s="305" t="s">
        <v>226</v>
      </c>
      <c r="E778" s="20" t="s">
        <v>21</v>
      </c>
      <c r="F778" s="306">
        <v>9.5999999999999996</v>
      </c>
      <c r="G778" s="41"/>
      <c r="H778" s="47"/>
    </row>
    <row r="779" s="2" customFormat="1" ht="16.8" customHeight="1">
      <c r="A779" s="41"/>
      <c r="B779" s="47"/>
      <c r="C779" s="307" t="s">
        <v>1611</v>
      </c>
      <c r="D779" s="41"/>
      <c r="E779" s="41"/>
      <c r="F779" s="41"/>
      <c r="G779" s="41"/>
      <c r="H779" s="47"/>
    </row>
    <row r="780" s="2" customFormat="1">
      <c r="A780" s="41"/>
      <c r="B780" s="47"/>
      <c r="C780" s="305" t="s">
        <v>236</v>
      </c>
      <c r="D780" s="305" t="s">
        <v>1645</v>
      </c>
      <c r="E780" s="20" t="s">
        <v>146</v>
      </c>
      <c r="F780" s="306">
        <v>9.5999999999999996</v>
      </c>
      <c r="G780" s="41"/>
      <c r="H780" s="47"/>
    </row>
    <row r="781" s="2" customFormat="1">
      <c r="A781" s="41"/>
      <c r="B781" s="47"/>
      <c r="C781" s="305" t="s">
        <v>242</v>
      </c>
      <c r="D781" s="305" t="s">
        <v>1646</v>
      </c>
      <c r="E781" s="20" t="s">
        <v>146</v>
      </c>
      <c r="F781" s="306">
        <v>13.468</v>
      </c>
      <c r="G781" s="41"/>
      <c r="H781" s="47"/>
    </row>
    <row r="782" s="2" customFormat="1" ht="16.8" customHeight="1">
      <c r="A782" s="41"/>
      <c r="B782" s="47"/>
      <c r="C782" s="301" t="s">
        <v>148</v>
      </c>
      <c r="D782" s="302" t="s">
        <v>149</v>
      </c>
      <c r="E782" s="303" t="s">
        <v>146</v>
      </c>
      <c r="F782" s="304">
        <v>5.2969999999999997</v>
      </c>
      <c r="G782" s="41"/>
      <c r="H782" s="47"/>
    </row>
    <row r="783" s="2" customFormat="1" ht="16.8" customHeight="1">
      <c r="A783" s="41"/>
      <c r="B783" s="47"/>
      <c r="C783" s="305" t="s">
        <v>21</v>
      </c>
      <c r="D783" s="305" t="s">
        <v>232</v>
      </c>
      <c r="E783" s="20" t="s">
        <v>21</v>
      </c>
      <c r="F783" s="306">
        <v>0</v>
      </c>
      <c r="G783" s="41"/>
      <c r="H783" s="47"/>
    </row>
    <row r="784" s="2" customFormat="1" ht="16.8" customHeight="1">
      <c r="A784" s="41"/>
      <c r="B784" s="47"/>
      <c r="C784" s="305" t="s">
        <v>21</v>
      </c>
      <c r="D784" s="305" t="s">
        <v>1374</v>
      </c>
      <c r="E784" s="20" t="s">
        <v>21</v>
      </c>
      <c r="F784" s="306">
        <v>4.5</v>
      </c>
      <c r="G784" s="41"/>
      <c r="H784" s="47"/>
    </row>
    <row r="785" s="2" customFormat="1" ht="16.8" customHeight="1">
      <c r="A785" s="41"/>
      <c r="B785" s="47"/>
      <c r="C785" s="305" t="s">
        <v>21</v>
      </c>
      <c r="D785" s="305" t="s">
        <v>1375</v>
      </c>
      <c r="E785" s="20" t="s">
        <v>21</v>
      </c>
      <c r="F785" s="306">
        <v>1.05</v>
      </c>
      <c r="G785" s="41"/>
      <c r="H785" s="47"/>
    </row>
    <row r="786" s="2" customFormat="1" ht="16.8" customHeight="1">
      <c r="A786" s="41"/>
      <c r="B786" s="47"/>
      <c r="C786" s="305" t="s">
        <v>21</v>
      </c>
      <c r="D786" s="305" t="s">
        <v>1376</v>
      </c>
      <c r="E786" s="20" t="s">
        <v>21</v>
      </c>
      <c r="F786" s="306">
        <v>-0.253</v>
      </c>
      <c r="G786" s="41"/>
      <c r="H786" s="47"/>
    </row>
    <row r="787" s="2" customFormat="1" ht="16.8" customHeight="1">
      <c r="A787" s="41"/>
      <c r="B787" s="47"/>
      <c r="C787" s="305" t="s">
        <v>148</v>
      </c>
      <c r="D787" s="305" t="s">
        <v>226</v>
      </c>
      <c r="E787" s="20" t="s">
        <v>21</v>
      </c>
      <c r="F787" s="306">
        <v>5.2969999999999997</v>
      </c>
      <c r="G787" s="41"/>
      <c r="H787" s="47"/>
    </row>
    <row r="788" s="2" customFormat="1" ht="16.8" customHeight="1">
      <c r="A788" s="41"/>
      <c r="B788" s="47"/>
      <c r="C788" s="307" t="s">
        <v>1611</v>
      </c>
      <c r="D788" s="41"/>
      <c r="E788" s="41"/>
      <c r="F788" s="41"/>
      <c r="G788" s="41"/>
      <c r="H788" s="47"/>
    </row>
    <row r="789" s="2" customFormat="1">
      <c r="A789" s="41"/>
      <c r="B789" s="47"/>
      <c r="C789" s="305" t="s">
        <v>228</v>
      </c>
      <c r="D789" s="305" t="s">
        <v>1647</v>
      </c>
      <c r="E789" s="20" t="s">
        <v>146</v>
      </c>
      <c r="F789" s="306">
        <v>5.2969999999999997</v>
      </c>
      <c r="G789" s="41"/>
      <c r="H789" s="47"/>
    </row>
    <row r="790" s="2" customFormat="1">
      <c r="A790" s="41"/>
      <c r="B790" s="47"/>
      <c r="C790" s="305" t="s">
        <v>242</v>
      </c>
      <c r="D790" s="305" t="s">
        <v>1646</v>
      </c>
      <c r="E790" s="20" t="s">
        <v>146</v>
      </c>
      <c r="F790" s="306">
        <v>13.468</v>
      </c>
      <c r="G790" s="41"/>
      <c r="H790" s="47"/>
    </row>
    <row r="791" s="2" customFormat="1">
      <c r="A791" s="41"/>
      <c r="B791" s="47"/>
      <c r="C791" s="305" t="s">
        <v>263</v>
      </c>
      <c r="D791" s="305" t="s">
        <v>1625</v>
      </c>
      <c r="E791" s="20" t="s">
        <v>146</v>
      </c>
      <c r="F791" s="306">
        <v>1.4290000000000001</v>
      </c>
      <c r="G791" s="41"/>
      <c r="H791" s="47"/>
    </row>
    <row r="792" s="2" customFormat="1" ht="16.8" customHeight="1">
      <c r="A792" s="41"/>
      <c r="B792" s="47"/>
      <c r="C792" s="301" t="s">
        <v>79</v>
      </c>
      <c r="D792" s="302" t="s">
        <v>80</v>
      </c>
      <c r="E792" s="303" t="s">
        <v>108</v>
      </c>
      <c r="F792" s="304">
        <v>0</v>
      </c>
      <c r="G792" s="41"/>
      <c r="H792" s="47"/>
    </row>
    <row r="793" s="2" customFormat="1" ht="16.8" customHeight="1">
      <c r="A793" s="41"/>
      <c r="B793" s="47"/>
      <c r="C793" s="301" t="s">
        <v>152</v>
      </c>
      <c r="D793" s="302" t="s">
        <v>153</v>
      </c>
      <c r="E793" s="303" t="s">
        <v>108</v>
      </c>
      <c r="F793" s="304">
        <v>0</v>
      </c>
      <c r="G793" s="41"/>
      <c r="H793" s="47"/>
    </row>
    <row r="794" s="2" customFormat="1" ht="16.8" customHeight="1">
      <c r="A794" s="41"/>
      <c r="B794" s="47"/>
      <c r="C794" s="301" t="s">
        <v>155</v>
      </c>
      <c r="D794" s="302" t="s">
        <v>156</v>
      </c>
      <c r="E794" s="303" t="s">
        <v>108</v>
      </c>
      <c r="F794" s="304">
        <v>0</v>
      </c>
      <c r="G794" s="41"/>
      <c r="H794" s="47"/>
    </row>
    <row r="795" s="2" customFormat="1" ht="16.8" customHeight="1">
      <c r="A795" s="41"/>
      <c r="B795" s="47"/>
      <c r="C795" s="301" t="s">
        <v>158</v>
      </c>
      <c r="D795" s="302" t="s">
        <v>159</v>
      </c>
      <c r="E795" s="303" t="s">
        <v>108</v>
      </c>
      <c r="F795" s="304">
        <v>0</v>
      </c>
      <c r="G795" s="41"/>
      <c r="H795" s="47"/>
    </row>
    <row r="796" s="2" customFormat="1" ht="16.8" customHeight="1">
      <c r="A796" s="41"/>
      <c r="B796" s="47"/>
      <c r="C796" s="301" t="s">
        <v>161</v>
      </c>
      <c r="D796" s="302" t="s">
        <v>162</v>
      </c>
      <c r="E796" s="303" t="s">
        <v>108</v>
      </c>
      <c r="F796" s="304">
        <v>0</v>
      </c>
      <c r="G796" s="41"/>
      <c r="H796" s="47"/>
    </row>
    <row r="797" s="2" customFormat="1" ht="16.8" customHeight="1">
      <c r="A797" s="41"/>
      <c r="B797" s="47"/>
      <c r="C797" s="301" t="s">
        <v>167</v>
      </c>
      <c r="D797" s="302" t="s">
        <v>168</v>
      </c>
      <c r="E797" s="303" t="s">
        <v>108</v>
      </c>
      <c r="F797" s="304">
        <v>0</v>
      </c>
      <c r="G797" s="41"/>
      <c r="H797" s="47"/>
    </row>
    <row r="798" s="2" customFormat="1" ht="16.8" customHeight="1">
      <c r="A798" s="41"/>
      <c r="B798" s="47"/>
      <c r="C798" s="301" t="s">
        <v>85</v>
      </c>
      <c r="D798" s="302" t="s">
        <v>86</v>
      </c>
      <c r="E798" s="303" t="s">
        <v>108</v>
      </c>
      <c r="F798" s="304">
        <v>0</v>
      </c>
      <c r="G798" s="41"/>
      <c r="H798" s="47"/>
    </row>
    <row r="799" s="2" customFormat="1" ht="16.8" customHeight="1">
      <c r="A799" s="41"/>
      <c r="B799" s="47"/>
      <c r="C799" s="301" t="s">
        <v>1038</v>
      </c>
      <c r="D799" s="302" t="s">
        <v>1039</v>
      </c>
      <c r="E799" s="303" t="s">
        <v>108</v>
      </c>
      <c r="F799" s="304">
        <v>0</v>
      </c>
      <c r="G799" s="41"/>
      <c r="H799" s="47"/>
    </row>
    <row r="800" s="2" customFormat="1" ht="16.8" customHeight="1">
      <c r="A800" s="41"/>
      <c r="B800" s="47"/>
      <c r="C800" s="301" t="s">
        <v>1009</v>
      </c>
      <c r="D800" s="302" t="s">
        <v>1010</v>
      </c>
      <c r="E800" s="303" t="s">
        <v>108</v>
      </c>
      <c r="F800" s="304">
        <v>0</v>
      </c>
      <c r="G800" s="41"/>
      <c r="H800" s="47"/>
    </row>
    <row r="801" s="2" customFormat="1" ht="16.8" customHeight="1">
      <c r="A801" s="41"/>
      <c r="B801" s="47"/>
      <c r="C801" s="301" t="s">
        <v>1024</v>
      </c>
      <c r="D801" s="302" t="s">
        <v>1025</v>
      </c>
      <c r="E801" s="303" t="s">
        <v>108</v>
      </c>
      <c r="F801" s="304">
        <v>0</v>
      </c>
      <c r="G801" s="41"/>
      <c r="H801" s="47"/>
    </row>
    <row r="802" s="2" customFormat="1" ht="16.8" customHeight="1">
      <c r="A802" s="41"/>
      <c r="B802" s="47"/>
      <c r="C802" s="301" t="s">
        <v>1034</v>
      </c>
      <c r="D802" s="302" t="s">
        <v>1035</v>
      </c>
      <c r="E802" s="303" t="s">
        <v>108</v>
      </c>
      <c r="F802" s="304">
        <v>0</v>
      </c>
      <c r="G802" s="41"/>
      <c r="H802" s="47"/>
    </row>
    <row r="803" s="2" customFormat="1" ht="16.8" customHeight="1">
      <c r="A803" s="41"/>
      <c r="B803" s="47"/>
      <c r="C803" s="301" t="s">
        <v>1031</v>
      </c>
      <c r="D803" s="302" t="s">
        <v>1032</v>
      </c>
      <c r="E803" s="303" t="s">
        <v>108</v>
      </c>
      <c r="F803" s="304">
        <v>0</v>
      </c>
      <c r="G803" s="41"/>
      <c r="H803" s="47"/>
    </row>
    <row r="804" s="2" customFormat="1" ht="16.8" customHeight="1">
      <c r="A804" s="41"/>
      <c r="B804" s="47"/>
      <c r="C804" s="301" t="s">
        <v>1006</v>
      </c>
      <c r="D804" s="302" t="s">
        <v>1007</v>
      </c>
      <c r="E804" s="303" t="s">
        <v>108</v>
      </c>
      <c r="F804" s="304">
        <v>0</v>
      </c>
      <c r="G804" s="41"/>
      <c r="H804" s="47"/>
    </row>
    <row r="805" s="2" customFormat="1" ht="16.8" customHeight="1">
      <c r="A805" s="41"/>
      <c r="B805" s="47"/>
      <c r="C805" s="301" t="s">
        <v>95</v>
      </c>
      <c r="D805" s="302" t="s">
        <v>96</v>
      </c>
      <c r="E805" s="303" t="s">
        <v>108</v>
      </c>
      <c r="F805" s="304">
        <v>41.789999999999999</v>
      </c>
      <c r="G805" s="41"/>
      <c r="H805" s="47"/>
    </row>
    <row r="806" s="2" customFormat="1" ht="16.8" customHeight="1">
      <c r="A806" s="41"/>
      <c r="B806" s="47"/>
      <c r="C806" s="305" t="s">
        <v>21</v>
      </c>
      <c r="D806" s="305" t="s">
        <v>1431</v>
      </c>
      <c r="E806" s="20" t="s">
        <v>21</v>
      </c>
      <c r="F806" s="306">
        <v>41.789999999999999</v>
      </c>
      <c r="G806" s="41"/>
      <c r="H806" s="47"/>
    </row>
    <row r="807" s="2" customFormat="1" ht="16.8" customHeight="1">
      <c r="A807" s="41"/>
      <c r="B807" s="47"/>
      <c r="C807" s="305" t="s">
        <v>95</v>
      </c>
      <c r="D807" s="305" t="s">
        <v>226</v>
      </c>
      <c r="E807" s="20" t="s">
        <v>21</v>
      </c>
      <c r="F807" s="306">
        <v>41.789999999999999</v>
      </c>
      <c r="G807" s="41"/>
      <c r="H807" s="47"/>
    </row>
    <row r="808" s="2" customFormat="1" ht="16.8" customHeight="1">
      <c r="A808" s="41"/>
      <c r="B808" s="47"/>
      <c r="C808" s="307" t="s">
        <v>1611</v>
      </c>
      <c r="D808" s="41"/>
      <c r="E808" s="41"/>
      <c r="F808" s="41"/>
      <c r="G808" s="41"/>
      <c r="H808" s="47"/>
    </row>
    <row r="809" s="2" customFormat="1">
      <c r="A809" s="41"/>
      <c r="B809" s="47"/>
      <c r="C809" s="305" t="s">
        <v>481</v>
      </c>
      <c r="D809" s="305" t="s">
        <v>1648</v>
      </c>
      <c r="E809" s="20" t="s">
        <v>108</v>
      </c>
      <c r="F809" s="306">
        <v>41.789999999999999</v>
      </c>
      <c r="G809" s="41"/>
      <c r="H809" s="47"/>
    </row>
    <row r="810" s="2" customFormat="1" ht="16.8" customHeight="1">
      <c r="A810" s="41"/>
      <c r="B810" s="47"/>
      <c r="C810" s="305" t="s">
        <v>910</v>
      </c>
      <c r="D810" s="305" t="s">
        <v>1649</v>
      </c>
      <c r="E810" s="20" t="s">
        <v>108</v>
      </c>
      <c r="F810" s="306">
        <v>81.450999999999993</v>
      </c>
      <c r="G810" s="41"/>
      <c r="H810" s="47"/>
    </row>
    <row r="811" s="2" customFormat="1" ht="16.8" customHeight="1">
      <c r="A811" s="41"/>
      <c r="B811" s="47"/>
      <c r="C811" s="305" t="s">
        <v>523</v>
      </c>
      <c r="D811" s="305" t="s">
        <v>1650</v>
      </c>
      <c r="E811" s="20" t="s">
        <v>108</v>
      </c>
      <c r="F811" s="306">
        <v>41.789999999999999</v>
      </c>
      <c r="G811" s="41"/>
      <c r="H811" s="47"/>
    </row>
    <row r="812" s="2" customFormat="1" ht="16.8" customHeight="1">
      <c r="A812" s="41"/>
      <c r="B812" s="47"/>
      <c r="C812" s="305" t="s">
        <v>1497</v>
      </c>
      <c r="D812" s="305" t="s">
        <v>1498</v>
      </c>
      <c r="E812" s="20" t="s">
        <v>108</v>
      </c>
      <c r="F812" s="306">
        <v>42.625999999999998</v>
      </c>
      <c r="G812" s="41"/>
      <c r="H812" s="47"/>
    </row>
    <row r="813" s="2" customFormat="1" ht="16.8" customHeight="1">
      <c r="A813" s="41"/>
      <c r="B813" s="47"/>
      <c r="C813" s="305" t="s">
        <v>490</v>
      </c>
      <c r="D813" s="305" t="s">
        <v>491</v>
      </c>
      <c r="E813" s="20" t="s">
        <v>108</v>
      </c>
      <c r="F813" s="306">
        <v>43.880000000000003</v>
      </c>
      <c r="G813" s="41"/>
      <c r="H813" s="47"/>
    </row>
    <row r="814" s="2" customFormat="1" ht="16.8" customHeight="1">
      <c r="A814" s="41"/>
      <c r="B814" s="47"/>
      <c r="C814" s="301" t="s">
        <v>1348</v>
      </c>
      <c r="D814" s="302" t="s">
        <v>1349</v>
      </c>
      <c r="E814" s="303" t="s">
        <v>108</v>
      </c>
      <c r="F814" s="304">
        <v>39.661000000000001</v>
      </c>
      <c r="G814" s="41"/>
      <c r="H814" s="47"/>
    </row>
    <row r="815" s="2" customFormat="1" ht="16.8" customHeight="1">
      <c r="A815" s="41"/>
      <c r="B815" s="47"/>
      <c r="C815" s="305" t="s">
        <v>21</v>
      </c>
      <c r="D815" s="305" t="s">
        <v>1227</v>
      </c>
      <c r="E815" s="20" t="s">
        <v>21</v>
      </c>
      <c r="F815" s="306">
        <v>0</v>
      </c>
      <c r="G815" s="41"/>
      <c r="H815" s="47"/>
    </row>
    <row r="816" s="2" customFormat="1" ht="16.8" customHeight="1">
      <c r="A816" s="41"/>
      <c r="B816" s="47"/>
      <c r="C816" s="305" t="s">
        <v>21</v>
      </c>
      <c r="D816" s="305" t="s">
        <v>1496</v>
      </c>
      <c r="E816" s="20" t="s">
        <v>21</v>
      </c>
      <c r="F816" s="306">
        <v>39.661000000000001</v>
      </c>
      <c r="G816" s="41"/>
      <c r="H816" s="47"/>
    </row>
    <row r="817" s="2" customFormat="1" ht="16.8" customHeight="1">
      <c r="A817" s="41"/>
      <c r="B817" s="47"/>
      <c r="C817" s="305" t="s">
        <v>1348</v>
      </c>
      <c r="D817" s="305" t="s">
        <v>226</v>
      </c>
      <c r="E817" s="20" t="s">
        <v>21</v>
      </c>
      <c r="F817" s="306">
        <v>39.661000000000001</v>
      </c>
      <c r="G817" s="41"/>
      <c r="H817" s="47"/>
    </row>
    <row r="818" s="2" customFormat="1" ht="16.8" customHeight="1">
      <c r="A818" s="41"/>
      <c r="B818" s="47"/>
      <c r="C818" s="307" t="s">
        <v>1611</v>
      </c>
      <c r="D818" s="41"/>
      <c r="E818" s="41"/>
      <c r="F818" s="41"/>
      <c r="G818" s="41"/>
      <c r="H818" s="47"/>
    </row>
    <row r="819" s="2" customFormat="1" ht="16.8" customHeight="1">
      <c r="A819" s="41"/>
      <c r="B819" s="47"/>
      <c r="C819" s="305" t="s">
        <v>910</v>
      </c>
      <c r="D819" s="305" t="s">
        <v>1649</v>
      </c>
      <c r="E819" s="20" t="s">
        <v>108</v>
      </c>
      <c r="F819" s="306">
        <v>81.450999999999993</v>
      </c>
      <c r="G819" s="41"/>
      <c r="H819" s="47"/>
    </row>
    <row r="820" s="2" customFormat="1" ht="16.8" customHeight="1">
      <c r="A820" s="41"/>
      <c r="B820" s="47"/>
      <c r="C820" s="305" t="s">
        <v>1243</v>
      </c>
      <c r="D820" s="305" t="s">
        <v>1670</v>
      </c>
      <c r="E820" s="20" t="s">
        <v>108</v>
      </c>
      <c r="F820" s="306">
        <v>39.661000000000001</v>
      </c>
      <c r="G820" s="41"/>
      <c r="H820" s="47"/>
    </row>
    <row r="821" s="2" customFormat="1" ht="16.8" customHeight="1">
      <c r="A821" s="41"/>
      <c r="B821" s="47"/>
      <c r="C821" s="305" t="s">
        <v>1248</v>
      </c>
      <c r="D821" s="305" t="s">
        <v>1249</v>
      </c>
      <c r="E821" s="20" t="s">
        <v>146</v>
      </c>
      <c r="F821" s="306">
        <v>2.6299999999999999</v>
      </c>
      <c r="G821" s="41"/>
      <c r="H821" s="47"/>
    </row>
    <row r="822" s="2" customFormat="1" ht="16.8" customHeight="1">
      <c r="A822" s="41"/>
      <c r="B822" s="47"/>
      <c r="C822" s="305" t="s">
        <v>1501</v>
      </c>
      <c r="D822" s="305" t="s">
        <v>1502</v>
      </c>
      <c r="E822" s="20" t="s">
        <v>108</v>
      </c>
      <c r="F822" s="306">
        <v>40.454000000000001</v>
      </c>
      <c r="G822" s="41"/>
      <c r="H822" s="47"/>
    </row>
    <row r="823" s="2" customFormat="1" ht="16.8" customHeight="1">
      <c r="A823" s="41"/>
      <c r="B823" s="47"/>
      <c r="C823" s="301" t="s">
        <v>1351</v>
      </c>
      <c r="D823" s="302" t="s">
        <v>1352</v>
      </c>
      <c r="E823" s="303" t="s">
        <v>108</v>
      </c>
      <c r="F823" s="304">
        <v>2.3100000000000001</v>
      </c>
      <c r="G823" s="41"/>
      <c r="H823" s="47"/>
    </row>
    <row r="824" s="2" customFormat="1" ht="16.8" customHeight="1">
      <c r="A824" s="41"/>
      <c r="B824" s="47"/>
      <c r="C824" s="305" t="s">
        <v>21</v>
      </c>
      <c r="D824" s="305" t="s">
        <v>1049</v>
      </c>
      <c r="E824" s="20" t="s">
        <v>21</v>
      </c>
      <c r="F824" s="306">
        <v>0</v>
      </c>
      <c r="G824" s="41"/>
      <c r="H824" s="47"/>
    </row>
    <row r="825" s="2" customFormat="1" ht="16.8" customHeight="1">
      <c r="A825" s="41"/>
      <c r="B825" s="47"/>
      <c r="C825" s="305" t="s">
        <v>21</v>
      </c>
      <c r="D825" s="305" t="s">
        <v>1407</v>
      </c>
      <c r="E825" s="20" t="s">
        <v>21</v>
      </c>
      <c r="F825" s="306">
        <v>2.3100000000000001</v>
      </c>
      <c r="G825" s="41"/>
      <c r="H825" s="47"/>
    </row>
    <row r="826" s="2" customFormat="1" ht="16.8" customHeight="1">
      <c r="A826" s="41"/>
      <c r="B826" s="47"/>
      <c r="C826" s="305" t="s">
        <v>1351</v>
      </c>
      <c r="D826" s="305" t="s">
        <v>226</v>
      </c>
      <c r="E826" s="20" t="s">
        <v>21</v>
      </c>
      <c r="F826" s="306">
        <v>2.3100000000000001</v>
      </c>
      <c r="G826" s="41"/>
      <c r="H826" s="47"/>
    </row>
    <row r="827" s="2" customFormat="1" ht="16.8" customHeight="1">
      <c r="A827" s="41"/>
      <c r="B827" s="47"/>
      <c r="C827" s="307" t="s">
        <v>1611</v>
      </c>
      <c r="D827" s="41"/>
      <c r="E827" s="41"/>
      <c r="F827" s="41"/>
      <c r="G827" s="41"/>
      <c r="H827" s="47"/>
    </row>
    <row r="828" s="2" customFormat="1">
      <c r="A828" s="41"/>
      <c r="B828" s="47"/>
      <c r="C828" s="305" t="s">
        <v>1043</v>
      </c>
      <c r="D828" s="305" t="s">
        <v>1671</v>
      </c>
      <c r="E828" s="20" t="s">
        <v>108</v>
      </c>
      <c r="F828" s="306">
        <v>4.4660000000000002</v>
      </c>
      <c r="G828" s="41"/>
      <c r="H828" s="47"/>
    </row>
    <row r="829" s="2" customFormat="1" ht="16.8" customHeight="1">
      <c r="A829" s="41"/>
      <c r="B829" s="47"/>
      <c r="C829" s="305" t="s">
        <v>1054</v>
      </c>
      <c r="D829" s="305" t="s">
        <v>1055</v>
      </c>
      <c r="E829" s="20" t="s">
        <v>108</v>
      </c>
      <c r="F829" s="306">
        <v>2.5470000000000002</v>
      </c>
      <c r="G829" s="41"/>
      <c r="H829" s="47"/>
    </row>
    <row r="830" s="2" customFormat="1" ht="16.8" customHeight="1">
      <c r="A830" s="41"/>
      <c r="B830" s="47"/>
      <c r="C830" s="301" t="s">
        <v>1354</v>
      </c>
      <c r="D830" s="302" t="s">
        <v>1355</v>
      </c>
      <c r="E830" s="303" t="s">
        <v>108</v>
      </c>
      <c r="F830" s="304">
        <v>43.021999999999998</v>
      </c>
      <c r="G830" s="41"/>
      <c r="H830" s="47"/>
    </row>
    <row r="831" s="2" customFormat="1" ht="16.8" customHeight="1">
      <c r="A831" s="41"/>
      <c r="B831" s="47"/>
      <c r="C831" s="305" t="s">
        <v>21</v>
      </c>
      <c r="D831" s="305" t="s">
        <v>1463</v>
      </c>
      <c r="E831" s="20" t="s">
        <v>21</v>
      </c>
      <c r="F831" s="306">
        <v>43.021999999999998</v>
      </c>
      <c r="G831" s="41"/>
      <c r="H831" s="47"/>
    </row>
    <row r="832" s="2" customFormat="1" ht="16.8" customHeight="1">
      <c r="A832" s="41"/>
      <c r="B832" s="47"/>
      <c r="C832" s="305" t="s">
        <v>1354</v>
      </c>
      <c r="D832" s="305" t="s">
        <v>226</v>
      </c>
      <c r="E832" s="20" t="s">
        <v>21</v>
      </c>
      <c r="F832" s="306">
        <v>43.021999999999998</v>
      </c>
      <c r="G832" s="41"/>
      <c r="H832" s="47"/>
    </row>
    <row r="833" s="2" customFormat="1" ht="16.8" customHeight="1">
      <c r="A833" s="41"/>
      <c r="B833" s="47"/>
      <c r="C833" s="307" t="s">
        <v>1611</v>
      </c>
      <c r="D833" s="41"/>
      <c r="E833" s="41"/>
      <c r="F833" s="41"/>
      <c r="G833" s="41"/>
      <c r="H833" s="47"/>
    </row>
    <row r="834" s="2" customFormat="1" ht="16.8" customHeight="1">
      <c r="A834" s="41"/>
      <c r="B834" s="47"/>
      <c r="C834" s="305" t="s">
        <v>769</v>
      </c>
      <c r="D834" s="305" t="s">
        <v>1652</v>
      </c>
      <c r="E834" s="20" t="s">
        <v>108</v>
      </c>
      <c r="F834" s="306">
        <v>43.021999999999998</v>
      </c>
      <c r="G834" s="41"/>
      <c r="H834" s="47"/>
    </row>
    <row r="835" s="2" customFormat="1" ht="16.8" customHeight="1">
      <c r="A835" s="41"/>
      <c r="B835" s="47"/>
      <c r="C835" s="305" t="s">
        <v>758</v>
      </c>
      <c r="D835" s="305" t="s">
        <v>1654</v>
      </c>
      <c r="E835" s="20" t="s">
        <v>108</v>
      </c>
      <c r="F835" s="306">
        <v>43.292000000000002</v>
      </c>
      <c r="G835" s="41"/>
      <c r="H835" s="47"/>
    </row>
    <row r="836" s="2" customFormat="1" ht="16.8" customHeight="1">
      <c r="A836" s="41"/>
      <c r="B836" s="47"/>
      <c r="C836" s="305" t="s">
        <v>793</v>
      </c>
      <c r="D836" s="305" t="s">
        <v>1655</v>
      </c>
      <c r="E836" s="20" t="s">
        <v>108</v>
      </c>
      <c r="F836" s="306">
        <v>129.606</v>
      </c>
      <c r="G836" s="41"/>
      <c r="H836" s="47"/>
    </row>
    <row r="837" s="2" customFormat="1" ht="16.8" customHeight="1">
      <c r="A837" s="41"/>
      <c r="B837" s="47"/>
      <c r="C837" s="305" t="s">
        <v>764</v>
      </c>
      <c r="D837" s="305" t="s">
        <v>765</v>
      </c>
      <c r="E837" s="20" t="s">
        <v>258</v>
      </c>
      <c r="F837" s="306">
        <v>0.014999999999999999</v>
      </c>
      <c r="G837" s="41"/>
      <c r="H837" s="47"/>
    </row>
    <row r="838" s="2" customFormat="1">
      <c r="A838" s="41"/>
      <c r="B838" s="47"/>
      <c r="C838" s="305" t="s">
        <v>802</v>
      </c>
      <c r="D838" s="305" t="s">
        <v>803</v>
      </c>
      <c r="E838" s="20" t="s">
        <v>108</v>
      </c>
      <c r="F838" s="306">
        <v>149.047</v>
      </c>
      <c r="G838" s="41"/>
      <c r="H838" s="47"/>
    </row>
    <row r="839" s="2" customFormat="1">
      <c r="A839" s="41"/>
      <c r="B839" s="47"/>
      <c r="C839" s="305" t="s">
        <v>775</v>
      </c>
      <c r="D839" s="305" t="s">
        <v>776</v>
      </c>
      <c r="E839" s="20" t="s">
        <v>108</v>
      </c>
      <c r="F839" s="306">
        <v>49.475000000000001</v>
      </c>
      <c r="G839" s="41"/>
      <c r="H839" s="47"/>
    </row>
    <row r="840" s="2" customFormat="1" ht="16.8" customHeight="1">
      <c r="A840" s="41"/>
      <c r="B840" s="47"/>
      <c r="C840" s="301" t="s">
        <v>1357</v>
      </c>
      <c r="D840" s="302" t="s">
        <v>1358</v>
      </c>
      <c r="E840" s="303" t="s">
        <v>108</v>
      </c>
      <c r="F840" s="304">
        <v>4.1470000000000002</v>
      </c>
      <c r="G840" s="41"/>
      <c r="H840" s="47"/>
    </row>
    <row r="841" s="2" customFormat="1" ht="16.8" customHeight="1">
      <c r="A841" s="41"/>
      <c r="B841" s="47"/>
      <c r="C841" s="305" t="s">
        <v>21</v>
      </c>
      <c r="D841" s="305" t="s">
        <v>1473</v>
      </c>
      <c r="E841" s="20" t="s">
        <v>21</v>
      </c>
      <c r="F841" s="306">
        <v>0</v>
      </c>
      <c r="G841" s="41"/>
      <c r="H841" s="47"/>
    </row>
    <row r="842" s="2" customFormat="1" ht="16.8" customHeight="1">
      <c r="A842" s="41"/>
      <c r="B842" s="47"/>
      <c r="C842" s="305" t="s">
        <v>21</v>
      </c>
      <c r="D842" s="305" t="s">
        <v>1474</v>
      </c>
      <c r="E842" s="20" t="s">
        <v>21</v>
      </c>
      <c r="F842" s="306">
        <v>3.0619999999999998</v>
      </c>
      <c r="G842" s="41"/>
      <c r="H842" s="47"/>
    </row>
    <row r="843" s="2" customFormat="1" ht="16.8" customHeight="1">
      <c r="A843" s="41"/>
      <c r="B843" s="47"/>
      <c r="C843" s="305" t="s">
        <v>21</v>
      </c>
      <c r="D843" s="305" t="s">
        <v>1475</v>
      </c>
      <c r="E843" s="20" t="s">
        <v>21</v>
      </c>
      <c r="F843" s="306">
        <v>-0.13800000000000001</v>
      </c>
      <c r="G843" s="41"/>
      <c r="H843" s="47"/>
    </row>
    <row r="844" s="2" customFormat="1" ht="16.8" customHeight="1">
      <c r="A844" s="41"/>
      <c r="B844" s="47"/>
      <c r="C844" s="305" t="s">
        <v>21</v>
      </c>
      <c r="D844" s="305" t="s">
        <v>1476</v>
      </c>
      <c r="E844" s="20" t="s">
        <v>21</v>
      </c>
      <c r="F844" s="306">
        <v>0</v>
      </c>
      <c r="G844" s="41"/>
      <c r="H844" s="47"/>
    </row>
    <row r="845" s="2" customFormat="1" ht="16.8" customHeight="1">
      <c r="A845" s="41"/>
      <c r="B845" s="47"/>
      <c r="C845" s="305" t="s">
        <v>21</v>
      </c>
      <c r="D845" s="305" t="s">
        <v>1477</v>
      </c>
      <c r="E845" s="20" t="s">
        <v>21</v>
      </c>
      <c r="F845" s="306">
        <v>1.2230000000000001</v>
      </c>
      <c r="G845" s="41"/>
      <c r="H845" s="47"/>
    </row>
    <row r="846" s="2" customFormat="1" ht="16.8" customHeight="1">
      <c r="A846" s="41"/>
      <c r="B846" s="47"/>
      <c r="C846" s="305" t="s">
        <v>1357</v>
      </c>
      <c r="D846" s="305" t="s">
        <v>226</v>
      </c>
      <c r="E846" s="20" t="s">
        <v>21</v>
      </c>
      <c r="F846" s="306">
        <v>4.1470000000000002</v>
      </c>
      <c r="G846" s="41"/>
      <c r="H846" s="47"/>
    </row>
    <row r="847" s="2" customFormat="1" ht="16.8" customHeight="1">
      <c r="A847" s="41"/>
      <c r="B847" s="47"/>
      <c r="C847" s="307" t="s">
        <v>1611</v>
      </c>
      <c r="D847" s="41"/>
      <c r="E847" s="41"/>
      <c r="F847" s="41"/>
      <c r="G847" s="41"/>
      <c r="H847" s="47"/>
    </row>
    <row r="848" s="2" customFormat="1" ht="16.8" customHeight="1">
      <c r="A848" s="41"/>
      <c r="B848" s="47"/>
      <c r="C848" s="305" t="s">
        <v>830</v>
      </c>
      <c r="D848" s="305" t="s">
        <v>1656</v>
      </c>
      <c r="E848" s="20" t="s">
        <v>108</v>
      </c>
      <c r="F848" s="306">
        <v>4.1470000000000002</v>
      </c>
      <c r="G848" s="41"/>
      <c r="H848" s="47"/>
    </row>
    <row r="849" s="2" customFormat="1" ht="16.8" customHeight="1">
      <c r="A849" s="41"/>
      <c r="B849" s="47"/>
      <c r="C849" s="305" t="s">
        <v>857</v>
      </c>
      <c r="D849" s="305" t="s">
        <v>1657</v>
      </c>
      <c r="E849" s="20" t="s">
        <v>108</v>
      </c>
      <c r="F849" s="306">
        <v>17.756</v>
      </c>
      <c r="G849" s="41"/>
      <c r="H849" s="47"/>
    </row>
    <row r="850" s="2" customFormat="1">
      <c r="A850" s="41"/>
      <c r="B850" s="47"/>
      <c r="C850" s="305" t="s">
        <v>802</v>
      </c>
      <c r="D850" s="305" t="s">
        <v>803</v>
      </c>
      <c r="E850" s="20" t="s">
        <v>108</v>
      </c>
      <c r="F850" s="306">
        <v>21.306999999999999</v>
      </c>
      <c r="G850" s="41"/>
      <c r="H850" s="47"/>
    </row>
    <row r="851" s="2" customFormat="1">
      <c r="A851" s="41"/>
      <c r="B851" s="47"/>
      <c r="C851" s="305" t="s">
        <v>775</v>
      </c>
      <c r="D851" s="305" t="s">
        <v>776</v>
      </c>
      <c r="E851" s="20" t="s">
        <v>108</v>
      </c>
      <c r="F851" s="306">
        <v>4.976</v>
      </c>
      <c r="G851" s="41"/>
      <c r="H851" s="47"/>
    </row>
    <row r="852" s="2" customFormat="1" ht="16.8" customHeight="1">
      <c r="A852" s="41"/>
      <c r="B852" s="47"/>
      <c r="C852" s="301" t="s">
        <v>1360</v>
      </c>
      <c r="D852" s="302" t="s">
        <v>1361</v>
      </c>
      <c r="E852" s="303" t="s">
        <v>108</v>
      </c>
      <c r="F852" s="304">
        <v>9.4619999999999997</v>
      </c>
      <c r="G852" s="41"/>
      <c r="H852" s="47"/>
    </row>
    <row r="853" s="2" customFormat="1" ht="16.8" customHeight="1">
      <c r="A853" s="41"/>
      <c r="B853" s="47"/>
      <c r="C853" s="305" t="s">
        <v>21</v>
      </c>
      <c r="D853" s="305" t="s">
        <v>862</v>
      </c>
      <c r="E853" s="20" t="s">
        <v>21</v>
      </c>
      <c r="F853" s="306">
        <v>0</v>
      </c>
      <c r="G853" s="41"/>
      <c r="H853" s="47"/>
    </row>
    <row r="854" s="2" customFormat="1" ht="16.8" customHeight="1">
      <c r="A854" s="41"/>
      <c r="B854" s="47"/>
      <c r="C854" s="305" t="s">
        <v>21</v>
      </c>
      <c r="D854" s="305" t="s">
        <v>1483</v>
      </c>
      <c r="E854" s="20" t="s">
        <v>21</v>
      </c>
      <c r="F854" s="306">
        <v>0</v>
      </c>
      <c r="G854" s="41"/>
      <c r="H854" s="47"/>
    </row>
    <row r="855" s="2" customFormat="1" ht="16.8" customHeight="1">
      <c r="A855" s="41"/>
      <c r="B855" s="47"/>
      <c r="C855" s="305" t="s">
        <v>21</v>
      </c>
      <c r="D855" s="305" t="s">
        <v>1484</v>
      </c>
      <c r="E855" s="20" t="s">
        <v>21</v>
      </c>
      <c r="F855" s="306">
        <v>4.6980000000000004</v>
      </c>
      <c r="G855" s="41"/>
      <c r="H855" s="47"/>
    </row>
    <row r="856" s="2" customFormat="1" ht="16.8" customHeight="1">
      <c r="A856" s="41"/>
      <c r="B856" s="47"/>
      <c r="C856" s="305" t="s">
        <v>21</v>
      </c>
      <c r="D856" s="305" t="s">
        <v>1475</v>
      </c>
      <c r="E856" s="20" t="s">
        <v>21</v>
      </c>
      <c r="F856" s="306">
        <v>-0.13800000000000001</v>
      </c>
      <c r="G856" s="41"/>
      <c r="H856" s="47"/>
    </row>
    <row r="857" s="2" customFormat="1" ht="16.8" customHeight="1">
      <c r="A857" s="41"/>
      <c r="B857" s="47"/>
      <c r="C857" s="305" t="s">
        <v>21</v>
      </c>
      <c r="D857" s="305" t="s">
        <v>1476</v>
      </c>
      <c r="E857" s="20" t="s">
        <v>21</v>
      </c>
      <c r="F857" s="306">
        <v>0</v>
      </c>
      <c r="G857" s="41"/>
      <c r="H857" s="47"/>
    </row>
    <row r="858" s="2" customFormat="1" ht="16.8" customHeight="1">
      <c r="A858" s="41"/>
      <c r="B858" s="47"/>
      <c r="C858" s="305" t="s">
        <v>21</v>
      </c>
      <c r="D858" s="305" t="s">
        <v>1485</v>
      </c>
      <c r="E858" s="20" t="s">
        <v>21</v>
      </c>
      <c r="F858" s="306">
        <v>1.9930000000000001</v>
      </c>
      <c r="G858" s="41"/>
      <c r="H858" s="47"/>
    </row>
    <row r="859" s="2" customFormat="1" ht="16.8" customHeight="1">
      <c r="A859" s="41"/>
      <c r="B859" s="47"/>
      <c r="C859" s="305" t="s">
        <v>21</v>
      </c>
      <c r="D859" s="305" t="s">
        <v>1486</v>
      </c>
      <c r="E859" s="20" t="s">
        <v>21</v>
      </c>
      <c r="F859" s="306">
        <v>0</v>
      </c>
      <c r="G859" s="41"/>
      <c r="H859" s="47"/>
    </row>
    <row r="860" s="2" customFormat="1" ht="16.8" customHeight="1">
      <c r="A860" s="41"/>
      <c r="B860" s="47"/>
      <c r="C860" s="305" t="s">
        <v>21</v>
      </c>
      <c r="D860" s="305" t="s">
        <v>1487</v>
      </c>
      <c r="E860" s="20" t="s">
        <v>21</v>
      </c>
      <c r="F860" s="306">
        <v>2.9089999999999998</v>
      </c>
      <c r="G860" s="41"/>
      <c r="H860" s="47"/>
    </row>
    <row r="861" s="2" customFormat="1" ht="16.8" customHeight="1">
      <c r="A861" s="41"/>
      <c r="B861" s="47"/>
      <c r="C861" s="305" t="s">
        <v>1360</v>
      </c>
      <c r="D861" s="305" t="s">
        <v>226</v>
      </c>
      <c r="E861" s="20" t="s">
        <v>21</v>
      </c>
      <c r="F861" s="306">
        <v>9.4619999999999997</v>
      </c>
      <c r="G861" s="41"/>
      <c r="H861" s="47"/>
    </row>
    <row r="862" s="2" customFormat="1" ht="16.8" customHeight="1">
      <c r="A862" s="41"/>
      <c r="B862" s="47"/>
      <c r="C862" s="307" t="s">
        <v>1611</v>
      </c>
      <c r="D862" s="41"/>
      <c r="E862" s="41"/>
      <c r="F862" s="41"/>
      <c r="G862" s="41"/>
      <c r="H862" s="47"/>
    </row>
    <row r="863" s="2" customFormat="1" ht="16.8" customHeight="1">
      <c r="A863" s="41"/>
      <c r="B863" s="47"/>
      <c r="C863" s="305" t="s">
        <v>857</v>
      </c>
      <c r="D863" s="305" t="s">
        <v>1657</v>
      </c>
      <c r="E863" s="20" t="s">
        <v>108</v>
      </c>
      <c r="F863" s="306">
        <v>17.756</v>
      </c>
      <c r="G863" s="41"/>
      <c r="H863" s="47"/>
    </row>
    <row r="864" s="2" customFormat="1" ht="16.8" customHeight="1">
      <c r="A864" s="41"/>
      <c r="B864" s="47"/>
      <c r="C864" s="305" t="s">
        <v>822</v>
      </c>
      <c r="D864" s="305" t="s">
        <v>1658</v>
      </c>
      <c r="E864" s="20" t="s">
        <v>108</v>
      </c>
      <c r="F864" s="306">
        <v>9.4619999999999997</v>
      </c>
      <c r="G864" s="41"/>
      <c r="H864" s="47"/>
    </row>
    <row r="865" s="2" customFormat="1" ht="16.8" customHeight="1">
      <c r="A865" s="41"/>
      <c r="B865" s="47"/>
      <c r="C865" s="305" t="s">
        <v>764</v>
      </c>
      <c r="D865" s="305" t="s">
        <v>765</v>
      </c>
      <c r="E865" s="20" t="s">
        <v>258</v>
      </c>
      <c r="F865" s="306">
        <v>0.0040000000000000001</v>
      </c>
      <c r="G865" s="41"/>
      <c r="H865" s="47"/>
    </row>
    <row r="866" s="2" customFormat="1">
      <c r="A866" s="41"/>
      <c r="B866" s="47"/>
      <c r="C866" s="305" t="s">
        <v>802</v>
      </c>
      <c r="D866" s="305" t="s">
        <v>803</v>
      </c>
      <c r="E866" s="20" t="s">
        <v>108</v>
      </c>
      <c r="F866" s="306">
        <v>21.306999999999999</v>
      </c>
      <c r="G866" s="41"/>
      <c r="H866" s="47"/>
    </row>
    <row r="867" s="2" customFormat="1" ht="16.8" customHeight="1">
      <c r="A867" s="41"/>
      <c r="B867" s="47"/>
      <c r="C867" s="301" t="s">
        <v>1363</v>
      </c>
      <c r="D867" s="302" t="s">
        <v>1364</v>
      </c>
      <c r="E867" s="303" t="s">
        <v>108</v>
      </c>
      <c r="F867" s="304">
        <v>2.1560000000000001</v>
      </c>
      <c r="G867" s="41"/>
      <c r="H867" s="47"/>
    </row>
    <row r="868" s="2" customFormat="1" ht="16.8" customHeight="1">
      <c r="A868" s="41"/>
      <c r="B868" s="47"/>
      <c r="C868" s="305" t="s">
        <v>21</v>
      </c>
      <c r="D868" s="305" t="s">
        <v>1047</v>
      </c>
      <c r="E868" s="20" t="s">
        <v>21</v>
      </c>
      <c r="F868" s="306">
        <v>0</v>
      </c>
      <c r="G868" s="41"/>
      <c r="H868" s="47"/>
    </row>
    <row r="869" s="2" customFormat="1" ht="16.8" customHeight="1">
      <c r="A869" s="41"/>
      <c r="B869" s="47"/>
      <c r="C869" s="305" t="s">
        <v>21</v>
      </c>
      <c r="D869" s="305" t="s">
        <v>1406</v>
      </c>
      <c r="E869" s="20" t="s">
        <v>21</v>
      </c>
      <c r="F869" s="306">
        <v>2.1560000000000001</v>
      </c>
      <c r="G869" s="41"/>
      <c r="H869" s="47"/>
    </row>
    <row r="870" s="2" customFormat="1" ht="16.8" customHeight="1">
      <c r="A870" s="41"/>
      <c r="B870" s="47"/>
      <c r="C870" s="305" t="s">
        <v>1363</v>
      </c>
      <c r="D870" s="305" t="s">
        <v>226</v>
      </c>
      <c r="E870" s="20" t="s">
        <v>21</v>
      </c>
      <c r="F870" s="306">
        <v>2.1560000000000001</v>
      </c>
      <c r="G870" s="41"/>
      <c r="H870" s="47"/>
    </row>
    <row r="871" s="2" customFormat="1" ht="16.8" customHeight="1">
      <c r="A871" s="41"/>
      <c r="B871" s="47"/>
      <c r="C871" s="307" t="s">
        <v>1611</v>
      </c>
      <c r="D871" s="41"/>
      <c r="E871" s="41"/>
      <c r="F871" s="41"/>
      <c r="G871" s="41"/>
      <c r="H871" s="47"/>
    </row>
    <row r="872" s="2" customFormat="1">
      <c r="A872" s="41"/>
      <c r="B872" s="47"/>
      <c r="C872" s="305" t="s">
        <v>1043</v>
      </c>
      <c r="D872" s="305" t="s">
        <v>1671</v>
      </c>
      <c r="E872" s="20" t="s">
        <v>108</v>
      </c>
      <c r="F872" s="306">
        <v>4.4660000000000002</v>
      </c>
      <c r="G872" s="41"/>
      <c r="H872" s="47"/>
    </row>
    <row r="873" s="2" customFormat="1" ht="16.8" customHeight="1">
      <c r="A873" s="41"/>
      <c r="B873" s="47"/>
      <c r="C873" s="305" t="s">
        <v>1050</v>
      </c>
      <c r="D873" s="305" t="s">
        <v>1051</v>
      </c>
      <c r="E873" s="20" t="s">
        <v>108</v>
      </c>
      <c r="F873" s="306">
        <v>2.2639999999999998</v>
      </c>
      <c r="G873" s="41"/>
      <c r="H873" s="47"/>
    </row>
    <row r="874" s="2" customFormat="1" ht="16.8" customHeight="1">
      <c r="A874" s="41"/>
      <c r="B874" s="47"/>
      <c r="C874" s="301" t="s">
        <v>1366</v>
      </c>
      <c r="D874" s="302" t="s">
        <v>165</v>
      </c>
      <c r="E874" s="303" t="s">
        <v>108</v>
      </c>
      <c r="F874" s="304">
        <v>0.27000000000000002</v>
      </c>
      <c r="G874" s="41"/>
      <c r="H874" s="47"/>
    </row>
    <row r="875" s="2" customFormat="1" ht="16.8" customHeight="1">
      <c r="A875" s="41"/>
      <c r="B875" s="47"/>
      <c r="C875" s="305" t="s">
        <v>21</v>
      </c>
      <c r="D875" s="305" t="s">
        <v>798</v>
      </c>
      <c r="E875" s="20" t="s">
        <v>21</v>
      </c>
      <c r="F875" s="306">
        <v>0</v>
      </c>
      <c r="G875" s="41"/>
      <c r="H875" s="47"/>
    </row>
    <row r="876" s="2" customFormat="1" ht="16.8" customHeight="1">
      <c r="A876" s="41"/>
      <c r="B876" s="47"/>
      <c r="C876" s="305" t="s">
        <v>21</v>
      </c>
      <c r="D876" s="305" t="s">
        <v>1469</v>
      </c>
      <c r="E876" s="20" t="s">
        <v>21</v>
      </c>
      <c r="F876" s="306">
        <v>0.27000000000000002</v>
      </c>
      <c r="G876" s="41"/>
      <c r="H876" s="47"/>
    </row>
    <row r="877" s="2" customFormat="1" ht="16.8" customHeight="1">
      <c r="A877" s="41"/>
      <c r="B877" s="47"/>
      <c r="C877" s="305" t="s">
        <v>1366</v>
      </c>
      <c r="D877" s="305" t="s">
        <v>226</v>
      </c>
      <c r="E877" s="20" t="s">
        <v>21</v>
      </c>
      <c r="F877" s="306">
        <v>0.27000000000000002</v>
      </c>
      <c r="G877" s="41"/>
      <c r="H877" s="47"/>
    </row>
    <row r="878" s="2" customFormat="1" ht="16.8" customHeight="1">
      <c r="A878" s="41"/>
      <c r="B878" s="47"/>
      <c r="C878" s="307" t="s">
        <v>1611</v>
      </c>
      <c r="D878" s="41"/>
      <c r="E878" s="41"/>
      <c r="F878" s="41"/>
      <c r="G878" s="41"/>
      <c r="H878" s="47"/>
    </row>
    <row r="879" s="2" customFormat="1" ht="16.8" customHeight="1">
      <c r="A879" s="41"/>
      <c r="B879" s="47"/>
      <c r="C879" s="305" t="s">
        <v>793</v>
      </c>
      <c r="D879" s="305" t="s">
        <v>1655</v>
      </c>
      <c r="E879" s="20" t="s">
        <v>108</v>
      </c>
      <c r="F879" s="306">
        <v>129.606</v>
      </c>
      <c r="G879" s="41"/>
      <c r="H879" s="47"/>
    </row>
    <row r="880" s="2" customFormat="1" ht="16.8" customHeight="1">
      <c r="A880" s="41"/>
      <c r="B880" s="47"/>
      <c r="C880" s="305" t="s">
        <v>758</v>
      </c>
      <c r="D880" s="305" t="s">
        <v>1654</v>
      </c>
      <c r="E880" s="20" t="s">
        <v>108</v>
      </c>
      <c r="F880" s="306">
        <v>43.292000000000002</v>
      </c>
      <c r="G880" s="41"/>
      <c r="H880" s="47"/>
    </row>
    <row r="881" s="2" customFormat="1" ht="16.8" customHeight="1">
      <c r="A881" s="41"/>
      <c r="B881" s="47"/>
      <c r="C881" s="305" t="s">
        <v>764</v>
      </c>
      <c r="D881" s="305" t="s">
        <v>765</v>
      </c>
      <c r="E881" s="20" t="s">
        <v>258</v>
      </c>
      <c r="F881" s="306">
        <v>0.014999999999999999</v>
      </c>
      <c r="G881" s="41"/>
      <c r="H881" s="47"/>
    </row>
    <row r="882" s="2" customFormat="1">
      <c r="A882" s="41"/>
      <c r="B882" s="47"/>
      <c r="C882" s="305" t="s">
        <v>802</v>
      </c>
      <c r="D882" s="305" t="s">
        <v>803</v>
      </c>
      <c r="E882" s="20" t="s">
        <v>108</v>
      </c>
      <c r="F882" s="306">
        <v>149.047</v>
      </c>
      <c r="G882" s="41"/>
      <c r="H882" s="47"/>
    </row>
    <row r="883" s="2" customFormat="1" ht="16.8" customHeight="1">
      <c r="A883" s="41"/>
      <c r="B883" s="47"/>
      <c r="C883" s="301" t="s">
        <v>170</v>
      </c>
      <c r="D883" s="302" t="s">
        <v>171</v>
      </c>
      <c r="E883" s="303" t="s">
        <v>146</v>
      </c>
      <c r="F883" s="304">
        <v>13.468</v>
      </c>
      <c r="G883" s="41"/>
      <c r="H883" s="47"/>
    </row>
    <row r="884" s="2" customFormat="1" ht="16.8" customHeight="1">
      <c r="A884" s="41"/>
      <c r="B884" s="47"/>
      <c r="C884" s="305" t="s">
        <v>21</v>
      </c>
      <c r="D884" s="305" t="s">
        <v>246</v>
      </c>
      <c r="E884" s="20" t="s">
        <v>21</v>
      </c>
      <c r="F884" s="306">
        <v>14.897</v>
      </c>
      <c r="G884" s="41"/>
      <c r="H884" s="47"/>
    </row>
    <row r="885" s="2" customFormat="1" ht="16.8" customHeight="1">
      <c r="A885" s="41"/>
      <c r="B885" s="47"/>
      <c r="C885" s="305" t="s">
        <v>21</v>
      </c>
      <c r="D885" s="305" t="s">
        <v>247</v>
      </c>
      <c r="E885" s="20" t="s">
        <v>21</v>
      </c>
      <c r="F885" s="306">
        <v>0</v>
      </c>
      <c r="G885" s="41"/>
      <c r="H885" s="47"/>
    </row>
    <row r="886" s="2" customFormat="1" ht="16.8" customHeight="1">
      <c r="A886" s="41"/>
      <c r="B886" s="47"/>
      <c r="C886" s="305" t="s">
        <v>21</v>
      </c>
      <c r="D886" s="305" t="s">
        <v>248</v>
      </c>
      <c r="E886" s="20" t="s">
        <v>21</v>
      </c>
      <c r="F886" s="306">
        <v>-1.4290000000000001</v>
      </c>
      <c r="G886" s="41"/>
      <c r="H886" s="47"/>
    </row>
    <row r="887" s="2" customFormat="1" ht="16.8" customHeight="1">
      <c r="A887" s="41"/>
      <c r="B887" s="47"/>
      <c r="C887" s="305" t="s">
        <v>170</v>
      </c>
      <c r="D887" s="305" t="s">
        <v>226</v>
      </c>
      <c r="E887" s="20" t="s">
        <v>21</v>
      </c>
      <c r="F887" s="306">
        <v>13.468</v>
      </c>
      <c r="G887" s="41"/>
      <c r="H887" s="47"/>
    </row>
    <row r="888" s="2" customFormat="1" ht="16.8" customHeight="1">
      <c r="A888" s="41"/>
      <c r="B888" s="47"/>
      <c r="C888" s="307" t="s">
        <v>1611</v>
      </c>
      <c r="D888" s="41"/>
      <c r="E888" s="41"/>
      <c r="F888" s="41"/>
      <c r="G888" s="41"/>
      <c r="H888" s="47"/>
    </row>
    <row r="889" s="2" customFormat="1">
      <c r="A889" s="41"/>
      <c r="B889" s="47"/>
      <c r="C889" s="305" t="s">
        <v>242</v>
      </c>
      <c r="D889" s="305" t="s">
        <v>1646</v>
      </c>
      <c r="E889" s="20" t="s">
        <v>146</v>
      </c>
      <c r="F889" s="306">
        <v>13.468</v>
      </c>
      <c r="G889" s="41"/>
      <c r="H889" s="47"/>
    </row>
    <row r="890" s="2" customFormat="1">
      <c r="A890" s="41"/>
      <c r="B890" s="47"/>
      <c r="C890" s="305" t="s">
        <v>250</v>
      </c>
      <c r="D890" s="305" t="s">
        <v>1659</v>
      </c>
      <c r="E890" s="20" t="s">
        <v>146</v>
      </c>
      <c r="F890" s="306">
        <v>134.68000000000001</v>
      </c>
      <c r="G890" s="41"/>
      <c r="H890" s="47"/>
    </row>
    <row r="891" s="2" customFormat="1" ht="16.8" customHeight="1">
      <c r="A891" s="41"/>
      <c r="B891" s="47"/>
      <c r="C891" s="305" t="s">
        <v>256</v>
      </c>
      <c r="D891" s="305" t="s">
        <v>1660</v>
      </c>
      <c r="E891" s="20" t="s">
        <v>258</v>
      </c>
      <c r="F891" s="306">
        <v>24.242000000000001</v>
      </c>
      <c r="G891" s="41"/>
      <c r="H891" s="47"/>
    </row>
    <row r="892" s="2" customFormat="1" ht="16.8" customHeight="1">
      <c r="A892" s="41"/>
      <c r="B892" s="47"/>
      <c r="C892" s="301" t="s">
        <v>173</v>
      </c>
      <c r="D892" s="302" t="s">
        <v>174</v>
      </c>
      <c r="E892" s="303" t="s">
        <v>119</v>
      </c>
      <c r="F892" s="304">
        <v>0</v>
      </c>
      <c r="G892" s="41"/>
      <c r="H892" s="47"/>
    </row>
    <row r="893" s="2" customFormat="1" ht="16.8" customHeight="1">
      <c r="A893" s="41"/>
      <c r="B893" s="47"/>
      <c r="C893" s="301" t="s">
        <v>176</v>
      </c>
      <c r="D893" s="302" t="s">
        <v>177</v>
      </c>
      <c r="E893" s="303" t="s">
        <v>146</v>
      </c>
      <c r="F893" s="304">
        <v>1.4290000000000001</v>
      </c>
      <c r="G893" s="41"/>
      <c r="H893" s="47"/>
    </row>
    <row r="894" s="2" customFormat="1" ht="16.8" customHeight="1">
      <c r="A894" s="41"/>
      <c r="B894" s="47"/>
      <c r="C894" s="305" t="s">
        <v>21</v>
      </c>
      <c r="D894" s="305" t="s">
        <v>148</v>
      </c>
      <c r="E894" s="20" t="s">
        <v>21</v>
      </c>
      <c r="F894" s="306">
        <v>5.2969999999999997</v>
      </c>
      <c r="G894" s="41"/>
      <c r="H894" s="47"/>
    </row>
    <row r="895" s="2" customFormat="1" ht="16.8" customHeight="1">
      <c r="A895" s="41"/>
      <c r="B895" s="47"/>
      <c r="C895" s="305" t="s">
        <v>21</v>
      </c>
      <c r="D895" s="305" t="s">
        <v>267</v>
      </c>
      <c r="E895" s="20" t="s">
        <v>21</v>
      </c>
      <c r="F895" s="306">
        <v>0</v>
      </c>
      <c r="G895" s="41"/>
      <c r="H895" s="47"/>
    </row>
    <row r="896" s="2" customFormat="1" ht="16.8" customHeight="1">
      <c r="A896" s="41"/>
      <c r="B896" s="47"/>
      <c r="C896" s="305" t="s">
        <v>21</v>
      </c>
      <c r="D896" s="305" t="s">
        <v>268</v>
      </c>
      <c r="E896" s="20" t="s">
        <v>21</v>
      </c>
      <c r="F896" s="306">
        <v>-2.1000000000000001</v>
      </c>
      <c r="G896" s="41"/>
      <c r="H896" s="47"/>
    </row>
    <row r="897" s="2" customFormat="1" ht="16.8" customHeight="1">
      <c r="A897" s="41"/>
      <c r="B897" s="47"/>
      <c r="C897" s="305" t="s">
        <v>21</v>
      </c>
      <c r="D897" s="305" t="s">
        <v>269</v>
      </c>
      <c r="E897" s="20" t="s">
        <v>21</v>
      </c>
      <c r="F897" s="306">
        <v>-0.59999999999999998</v>
      </c>
      <c r="G897" s="41"/>
      <c r="H897" s="47"/>
    </row>
    <row r="898" s="2" customFormat="1" ht="16.8" customHeight="1">
      <c r="A898" s="41"/>
      <c r="B898" s="47"/>
      <c r="C898" s="305" t="s">
        <v>21</v>
      </c>
      <c r="D898" s="305" t="s">
        <v>1383</v>
      </c>
      <c r="E898" s="20" t="s">
        <v>21</v>
      </c>
      <c r="F898" s="306">
        <v>-1.1679999999999999</v>
      </c>
      <c r="G898" s="41"/>
      <c r="H898" s="47"/>
    </row>
    <row r="899" s="2" customFormat="1" ht="16.8" customHeight="1">
      <c r="A899" s="41"/>
      <c r="B899" s="47"/>
      <c r="C899" s="305" t="s">
        <v>176</v>
      </c>
      <c r="D899" s="305" t="s">
        <v>226</v>
      </c>
      <c r="E899" s="20" t="s">
        <v>21</v>
      </c>
      <c r="F899" s="306">
        <v>1.4290000000000001</v>
      </c>
      <c r="G899" s="41"/>
      <c r="H899" s="47"/>
    </row>
    <row r="900" s="2" customFormat="1" ht="16.8" customHeight="1">
      <c r="A900" s="41"/>
      <c r="B900" s="47"/>
      <c r="C900" s="307" t="s">
        <v>1611</v>
      </c>
      <c r="D900" s="41"/>
      <c r="E900" s="41"/>
      <c r="F900" s="41"/>
      <c r="G900" s="41"/>
      <c r="H900" s="47"/>
    </row>
    <row r="901" s="2" customFormat="1">
      <c r="A901" s="41"/>
      <c r="B901" s="47"/>
      <c r="C901" s="305" t="s">
        <v>263</v>
      </c>
      <c r="D901" s="305" t="s">
        <v>1625</v>
      </c>
      <c r="E901" s="20" t="s">
        <v>146</v>
      </c>
      <c r="F901" s="306">
        <v>1.4290000000000001</v>
      </c>
      <c r="G901" s="41"/>
      <c r="H901" s="47"/>
    </row>
    <row r="902" s="2" customFormat="1">
      <c r="A902" s="41"/>
      <c r="B902" s="47"/>
      <c r="C902" s="305" t="s">
        <v>242</v>
      </c>
      <c r="D902" s="305" t="s">
        <v>1646</v>
      </c>
      <c r="E902" s="20" t="s">
        <v>146</v>
      </c>
      <c r="F902" s="306">
        <v>13.468</v>
      </c>
      <c r="G902" s="41"/>
      <c r="H902" s="47"/>
    </row>
    <row r="903" s="2" customFormat="1" ht="16.8" customHeight="1">
      <c r="A903" s="41"/>
      <c r="B903" s="47"/>
      <c r="C903" s="301" t="s">
        <v>179</v>
      </c>
      <c r="D903" s="302" t="s">
        <v>180</v>
      </c>
      <c r="E903" s="303" t="s">
        <v>108</v>
      </c>
      <c r="F903" s="304">
        <v>4.2119999999999997</v>
      </c>
      <c r="G903" s="41"/>
      <c r="H903" s="47"/>
    </row>
    <row r="904" s="2" customFormat="1" ht="16.8" customHeight="1">
      <c r="A904" s="41"/>
      <c r="B904" s="47"/>
      <c r="C904" s="305" t="s">
        <v>21</v>
      </c>
      <c r="D904" s="305" t="s">
        <v>1372</v>
      </c>
      <c r="E904" s="20" t="s">
        <v>21</v>
      </c>
      <c r="F904" s="306">
        <v>4.2119999999999997</v>
      </c>
      <c r="G904" s="41"/>
      <c r="H904" s="47"/>
    </row>
    <row r="905" s="2" customFormat="1" ht="16.8" customHeight="1">
      <c r="A905" s="41"/>
      <c r="B905" s="47"/>
      <c r="C905" s="305" t="s">
        <v>179</v>
      </c>
      <c r="D905" s="305" t="s">
        <v>226</v>
      </c>
      <c r="E905" s="20" t="s">
        <v>21</v>
      </c>
      <c r="F905" s="306">
        <v>4.2119999999999997</v>
      </c>
      <c r="G905" s="41"/>
      <c r="H905" s="47"/>
    </row>
    <row r="906" s="2" customFormat="1" ht="16.8" customHeight="1">
      <c r="A906" s="41"/>
      <c r="B906" s="47"/>
      <c r="C906" s="307" t="s">
        <v>1611</v>
      </c>
      <c r="D906" s="41"/>
      <c r="E906" s="41"/>
      <c r="F906" s="41"/>
      <c r="G906" s="41"/>
      <c r="H906" s="47"/>
    </row>
    <row r="907" s="2" customFormat="1" ht="16.8" customHeight="1">
      <c r="A907" s="41"/>
      <c r="B907" s="47"/>
      <c r="C907" s="305" t="s">
        <v>218</v>
      </c>
      <c r="D907" s="305" t="s">
        <v>1664</v>
      </c>
      <c r="E907" s="20" t="s">
        <v>108</v>
      </c>
      <c r="F907" s="306">
        <v>4.2119999999999997</v>
      </c>
      <c r="G907" s="41"/>
      <c r="H907" s="47"/>
    </row>
    <row r="908" s="2" customFormat="1">
      <c r="A908" s="41"/>
      <c r="B908" s="47"/>
      <c r="C908" s="305" t="s">
        <v>337</v>
      </c>
      <c r="D908" s="305" t="s">
        <v>1665</v>
      </c>
      <c r="E908" s="20" t="s">
        <v>108</v>
      </c>
      <c r="F908" s="306">
        <v>4.2119999999999997</v>
      </c>
      <c r="G908" s="41"/>
      <c r="H908" s="47"/>
    </row>
    <row r="909" s="2" customFormat="1" ht="16.8" customHeight="1">
      <c r="A909" s="41"/>
      <c r="B909" s="47"/>
      <c r="C909" s="305" t="s">
        <v>342</v>
      </c>
      <c r="D909" s="305" t="s">
        <v>1666</v>
      </c>
      <c r="E909" s="20" t="s">
        <v>108</v>
      </c>
      <c r="F909" s="306">
        <v>4.2119999999999997</v>
      </c>
      <c r="G909" s="41"/>
      <c r="H909" s="47"/>
    </row>
    <row r="910" s="2" customFormat="1">
      <c r="A910" s="41"/>
      <c r="B910" s="47"/>
      <c r="C910" s="305" t="s">
        <v>684</v>
      </c>
      <c r="D910" s="305" t="s">
        <v>1667</v>
      </c>
      <c r="E910" s="20" t="s">
        <v>108</v>
      </c>
      <c r="F910" s="306">
        <v>4.2119999999999997</v>
      </c>
      <c r="G910" s="41"/>
      <c r="H910" s="47"/>
    </row>
    <row r="911" s="2" customFormat="1" ht="7.44" customHeight="1">
      <c r="A911" s="41"/>
      <c r="B911" s="169"/>
      <c r="C911" s="170"/>
      <c r="D911" s="170"/>
      <c r="E911" s="170"/>
      <c r="F911" s="170"/>
      <c r="G911" s="170"/>
      <c r="H911" s="47"/>
    </row>
    <row r="912" s="2" customFormat="1">
      <c r="A912" s="41"/>
      <c r="B912" s="41"/>
      <c r="C912" s="41"/>
      <c r="D912" s="41"/>
      <c r="E912" s="41"/>
      <c r="F912" s="41"/>
      <c r="G912" s="41"/>
      <c r="H912" s="41"/>
    </row>
  </sheetData>
  <sheetProtection sheet="1" formatColumns="0" formatRows="0" objects="1" scenarios="1" spinCount="100000" saltValue="HLqQaVG9idhNs1XLhtW0q6S7xAkQLOHo7gQwuT7LlrhtzpjhT42DwSYouKasKJRcKdMGetFwFTaRTntnRxp23g==" hashValue="WJSfO3T7qMFzAOY9MmyJhK7bB/ydWSWRYW10ABqbVLs44d0bBDE7mnmWLAlXeaaEKIaj54huFz0MPchN4I/5fA==" algorithmName="SHA-512" password="CC3F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8" customWidth="1"/>
    <col min="2" max="2" width="1.667969" style="308" customWidth="1"/>
    <col min="3" max="4" width="5" style="308" customWidth="1"/>
    <col min="5" max="5" width="11.66016" style="308" customWidth="1"/>
    <col min="6" max="6" width="9.160156" style="308" customWidth="1"/>
    <col min="7" max="7" width="5" style="308" customWidth="1"/>
    <col min="8" max="8" width="77.83203" style="308" customWidth="1"/>
    <col min="9" max="10" width="20" style="308" customWidth="1"/>
    <col min="11" max="11" width="1.667969" style="308" customWidth="1"/>
  </cols>
  <sheetData>
    <row r="1" s="1" customFormat="1" ht="37.5" customHeight="1"/>
    <row r="2" s="1" customFormat="1" ht="7.5" customHeight="1">
      <c r="B2" s="309"/>
      <c r="C2" s="310"/>
      <c r="D2" s="310"/>
      <c r="E2" s="310"/>
      <c r="F2" s="310"/>
      <c r="G2" s="310"/>
      <c r="H2" s="310"/>
      <c r="I2" s="310"/>
      <c r="J2" s="310"/>
      <c r="K2" s="311"/>
    </row>
    <row r="3" s="17" customFormat="1" ht="45" customHeight="1">
      <c r="B3" s="312"/>
      <c r="C3" s="313" t="s">
        <v>1675</v>
      </c>
      <c r="D3" s="313"/>
      <c r="E3" s="313"/>
      <c r="F3" s="313"/>
      <c r="G3" s="313"/>
      <c r="H3" s="313"/>
      <c r="I3" s="313"/>
      <c r="J3" s="313"/>
      <c r="K3" s="314"/>
    </row>
    <row r="4" s="1" customFormat="1" ht="25.5" customHeight="1">
      <c r="B4" s="315"/>
      <c r="C4" s="316" t="s">
        <v>1676</v>
      </c>
      <c r="D4" s="316"/>
      <c r="E4" s="316"/>
      <c r="F4" s="316"/>
      <c r="G4" s="316"/>
      <c r="H4" s="316"/>
      <c r="I4" s="316"/>
      <c r="J4" s="316"/>
      <c r="K4" s="317"/>
    </row>
    <row r="5" s="1" customFormat="1" ht="5.25" customHeight="1">
      <c r="B5" s="315"/>
      <c r="C5" s="318"/>
      <c r="D5" s="318"/>
      <c r="E5" s="318"/>
      <c r="F5" s="318"/>
      <c r="G5" s="318"/>
      <c r="H5" s="318"/>
      <c r="I5" s="318"/>
      <c r="J5" s="318"/>
      <c r="K5" s="317"/>
    </row>
    <row r="6" s="1" customFormat="1" ht="15" customHeight="1">
      <c r="B6" s="315"/>
      <c r="C6" s="319" t="s">
        <v>1677</v>
      </c>
      <c r="D6" s="319"/>
      <c r="E6" s="319"/>
      <c r="F6" s="319"/>
      <c r="G6" s="319"/>
      <c r="H6" s="319"/>
      <c r="I6" s="319"/>
      <c r="J6" s="319"/>
      <c r="K6" s="317"/>
    </row>
    <row r="7" s="1" customFormat="1" ht="15" customHeight="1">
      <c r="B7" s="320"/>
      <c r="C7" s="319" t="s">
        <v>1678</v>
      </c>
      <c r="D7" s="319"/>
      <c r="E7" s="319"/>
      <c r="F7" s="319"/>
      <c r="G7" s="319"/>
      <c r="H7" s="319"/>
      <c r="I7" s="319"/>
      <c r="J7" s="319"/>
      <c r="K7" s="317"/>
    </row>
    <row r="8" s="1" customFormat="1" ht="12.75" customHeight="1">
      <c r="B8" s="320"/>
      <c r="C8" s="319"/>
      <c r="D8" s="319"/>
      <c r="E8" s="319"/>
      <c r="F8" s="319"/>
      <c r="G8" s="319"/>
      <c r="H8" s="319"/>
      <c r="I8" s="319"/>
      <c r="J8" s="319"/>
      <c r="K8" s="317"/>
    </row>
    <row r="9" s="1" customFormat="1" ht="15" customHeight="1">
      <c r="B9" s="320"/>
      <c r="C9" s="319" t="s">
        <v>1679</v>
      </c>
      <c r="D9" s="319"/>
      <c r="E9" s="319"/>
      <c r="F9" s="319"/>
      <c r="G9" s="319"/>
      <c r="H9" s="319"/>
      <c r="I9" s="319"/>
      <c r="J9" s="319"/>
      <c r="K9" s="317"/>
    </row>
    <row r="10" s="1" customFormat="1" ht="15" customHeight="1">
      <c r="B10" s="320"/>
      <c r="C10" s="319"/>
      <c r="D10" s="319" t="s">
        <v>1680</v>
      </c>
      <c r="E10" s="319"/>
      <c r="F10" s="319"/>
      <c r="G10" s="319"/>
      <c r="H10" s="319"/>
      <c r="I10" s="319"/>
      <c r="J10" s="319"/>
      <c r="K10" s="317"/>
    </row>
    <row r="11" s="1" customFormat="1" ht="15" customHeight="1">
      <c r="B11" s="320"/>
      <c r="C11" s="321"/>
      <c r="D11" s="319" t="s">
        <v>1681</v>
      </c>
      <c r="E11" s="319"/>
      <c r="F11" s="319"/>
      <c r="G11" s="319"/>
      <c r="H11" s="319"/>
      <c r="I11" s="319"/>
      <c r="J11" s="319"/>
      <c r="K11" s="317"/>
    </row>
    <row r="12" s="1" customFormat="1" ht="15" customHeight="1">
      <c r="B12" s="320"/>
      <c r="C12" s="321"/>
      <c r="D12" s="319"/>
      <c r="E12" s="319"/>
      <c r="F12" s="319"/>
      <c r="G12" s="319"/>
      <c r="H12" s="319"/>
      <c r="I12" s="319"/>
      <c r="J12" s="319"/>
      <c r="K12" s="317"/>
    </row>
    <row r="13" s="1" customFormat="1" ht="15" customHeight="1">
      <c r="B13" s="320"/>
      <c r="C13" s="321"/>
      <c r="D13" s="322" t="s">
        <v>1682</v>
      </c>
      <c r="E13" s="319"/>
      <c r="F13" s="319"/>
      <c r="G13" s="319"/>
      <c r="H13" s="319"/>
      <c r="I13" s="319"/>
      <c r="J13" s="319"/>
      <c r="K13" s="317"/>
    </row>
    <row r="14" s="1" customFormat="1" ht="12.75" customHeight="1">
      <c r="B14" s="320"/>
      <c r="C14" s="321"/>
      <c r="D14" s="321"/>
      <c r="E14" s="321"/>
      <c r="F14" s="321"/>
      <c r="G14" s="321"/>
      <c r="H14" s="321"/>
      <c r="I14" s="321"/>
      <c r="J14" s="321"/>
      <c r="K14" s="317"/>
    </row>
    <row r="15" s="1" customFormat="1" ht="15" customHeight="1">
      <c r="B15" s="320"/>
      <c r="C15" s="321"/>
      <c r="D15" s="319" t="s">
        <v>1683</v>
      </c>
      <c r="E15" s="319"/>
      <c r="F15" s="319"/>
      <c r="G15" s="319"/>
      <c r="H15" s="319"/>
      <c r="I15" s="319"/>
      <c r="J15" s="319"/>
      <c r="K15" s="317"/>
    </row>
    <row r="16" s="1" customFormat="1" ht="15" customHeight="1">
      <c r="B16" s="320"/>
      <c r="C16" s="321"/>
      <c r="D16" s="319" t="s">
        <v>1684</v>
      </c>
      <c r="E16" s="319"/>
      <c r="F16" s="319"/>
      <c r="G16" s="319"/>
      <c r="H16" s="319"/>
      <c r="I16" s="319"/>
      <c r="J16" s="319"/>
      <c r="K16" s="317"/>
    </row>
    <row r="17" s="1" customFormat="1" ht="15" customHeight="1">
      <c r="B17" s="320"/>
      <c r="C17" s="321"/>
      <c r="D17" s="319" t="s">
        <v>1685</v>
      </c>
      <c r="E17" s="319"/>
      <c r="F17" s="319"/>
      <c r="G17" s="319"/>
      <c r="H17" s="319"/>
      <c r="I17" s="319"/>
      <c r="J17" s="319"/>
      <c r="K17" s="317"/>
    </row>
    <row r="18" s="1" customFormat="1" ht="15" customHeight="1">
      <c r="B18" s="320"/>
      <c r="C18" s="321"/>
      <c r="D18" s="321"/>
      <c r="E18" s="323" t="s">
        <v>81</v>
      </c>
      <c r="F18" s="319" t="s">
        <v>1686</v>
      </c>
      <c r="G18" s="319"/>
      <c r="H18" s="319"/>
      <c r="I18" s="319"/>
      <c r="J18" s="319"/>
      <c r="K18" s="317"/>
    </row>
    <row r="19" s="1" customFormat="1" ht="15" customHeight="1">
      <c r="B19" s="320"/>
      <c r="C19" s="321"/>
      <c r="D19" s="321"/>
      <c r="E19" s="323" t="s">
        <v>1687</v>
      </c>
      <c r="F19" s="319" t="s">
        <v>1688</v>
      </c>
      <c r="G19" s="319"/>
      <c r="H19" s="319"/>
      <c r="I19" s="319"/>
      <c r="J19" s="319"/>
      <c r="K19" s="317"/>
    </row>
    <row r="20" s="1" customFormat="1" ht="15" customHeight="1">
      <c r="B20" s="320"/>
      <c r="C20" s="321"/>
      <c r="D20" s="321"/>
      <c r="E20" s="323" t="s">
        <v>1689</v>
      </c>
      <c r="F20" s="319" t="s">
        <v>1690</v>
      </c>
      <c r="G20" s="319"/>
      <c r="H20" s="319"/>
      <c r="I20" s="319"/>
      <c r="J20" s="319"/>
      <c r="K20" s="317"/>
    </row>
    <row r="21" s="1" customFormat="1" ht="15" customHeight="1">
      <c r="B21" s="320"/>
      <c r="C21" s="321"/>
      <c r="D21" s="321"/>
      <c r="E21" s="323" t="s">
        <v>104</v>
      </c>
      <c r="F21" s="319" t="s">
        <v>1691</v>
      </c>
      <c r="G21" s="319"/>
      <c r="H21" s="319"/>
      <c r="I21" s="319"/>
      <c r="J21" s="319"/>
      <c r="K21" s="317"/>
    </row>
    <row r="22" s="1" customFormat="1" ht="15" customHeight="1">
      <c r="B22" s="320"/>
      <c r="C22" s="321"/>
      <c r="D22" s="321"/>
      <c r="E22" s="323" t="s">
        <v>1692</v>
      </c>
      <c r="F22" s="319" t="s">
        <v>1693</v>
      </c>
      <c r="G22" s="319"/>
      <c r="H22" s="319"/>
      <c r="I22" s="319"/>
      <c r="J22" s="319"/>
      <c r="K22" s="317"/>
    </row>
    <row r="23" s="1" customFormat="1" ht="15" customHeight="1">
      <c r="B23" s="320"/>
      <c r="C23" s="321"/>
      <c r="D23" s="321"/>
      <c r="E23" s="323" t="s">
        <v>90</v>
      </c>
      <c r="F23" s="319" t="s">
        <v>1694</v>
      </c>
      <c r="G23" s="319"/>
      <c r="H23" s="319"/>
      <c r="I23" s="319"/>
      <c r="J23" s="319"/>
      <c r="K23" s="317"/>
    </row>
    <row r="24" s="1" customFormat="1" ht="12.75" customHeight="1">
      <c r="B24" s="320"/>
      <c r="C24" s="321"/>
      <c r="D24" s="321"/>
      <c r="E24" s="321"/>
      <c r="F24" s="321"/>
      <c r="G24" s="321"/>
      <c r="H24" s="321"/>
      <c r="I24" s="321"/>
      <c r="J24" s="321"/>
      <c r="K24" s="317"/>
    </row>
    <row r="25" s="1" customFormat="1" ht="15" customHeight="1">
      <c r="B25" s="320"/>
      <c r="C25" s="319" t="s">
        <v>1695</v>
      </c>
      <c r="D25" s="319"/>
      <c r="E25" s="319"/>
      <c r="F25" s="319"/>
      <c r="G25" s="319"/>
      <c r="H25" s="319"/>
      <c r="I25" s="319"/>
      <c r="J25" s="319"/>
      <c r="K25" s="317"/>
    </row>
    <row r="26" s="1" customFormat="1" ht="15" customHeight="1">
      <c r="B26" s="320"/>
      <c r="C26" s="319" t="s">
        <v>1696</v>
      </c>
      <c r="D26" s="319"/>
      <c r="E26" s="319"/>
      <c r="F26" s="319"/>
      <c r="G26" s="319"/>
      <c r="H26" s="319"/>
      <c r="I26" s="319"/>
      <c r="J26" s="319"/>
      <c r="K26" s="317"/>
    </row>
    <row r="27" s="1" customFormat="1" ht="15" customHeight="1">
      <c r="B27" s="320"/>
      <c r="C27" s="319"/>
      <c r="D27" s="319" t="s">
        <v>1697</v>
      </c>
      <c r="E27" s="319"/>
      <c r="F27" s="319"/>
      <c r="G27" s="319"/>
      <c r="H27" s="319"/>
      <c r="I27" s="319"/>
      <c r="J27" s="319"/>
      <c r="K27" s="317"/>
    </row>
    <row r="28" s="1" customFormat="1" ht="15" customHeight="1">
      <c r="B28" s="320"/>
      <c r="C28" s="321"/>
      <c r="D28" s="319" t="s">
        <v>1698</v>
      </c>
      <c r="E28" s="319"/>
      <c r="F28" s="319"/>
      <c r="G28" s="319"/>
      <c r="H28" s="319"/>
      <c r="I28" s="319"/>
      <c r="J28" s="319"/>
      <c r="K28" s="317"/>
    </row>
    <row r="29" s="1" customFormat="1" ht="12.75" customHeight="1">
      <c r="B29" s="320"/>
      <c r="C29" s="321"/>
      <c r="D29" s="321"/>
      <c r="E29" s="321"/>
      <c r="F29" s="321"/>
      <c r="G29" s="321"/>
      <c r="H29" s="321"/>
      <c r="I29" s="321"/>
      <c r="J29" s="321"/>
      <c r="K29" s="317"/>
    </row>
    <row r="30" s="1" customFormat="1" ht="15" customHeight="1">
      <c r="B30" s="320"/>
      <c r="C30" s="321"/>
      <c r="D30" s="319" t="s">
        <v>1699</v>
      </c>
      <c r="E30" s="319"/>
      <c r="F30" s="319"/>
      <c r="G30" s="319"/>
      <c r="H30" s="319"/>
      <c r="I30" s="319"/>
      <c r="J30" s="319"/>
      <c r="K30" s="317"/>
    </row>
    <row r="31" s="1" customFormat="1" ht="15" customHeight="1">
      <c r="B31" s="320"/>
      <c r="C31" s="321"/>
      <c r="D31" s="319" t="s">
        <v>1700</v>
      </c>
      <c r="E31" s="319"/>
      <c r="F31" s="319"/>
      <c r="G31" s="319"/>
      <c r="H31" s="319"/>
      <c r="I31" s="319"/>
      <c r="J31" s="319"/>
      <c r="K31" s="317"/>
    </row>
    <row r="32" s="1" customFormat="1" ht="12.75" customHeight="1">
      <c r="B32" s="320"/>
      <c r="C32" s="321"/>
      <c r="D32" s="321"/>
      <c r="E32" s="321"/>
      <c r="F32" s="321"/>
      <c r="G32" s="321"/>
      <c r="H32" s="321"/>
      <c r="I32" s="321"/>
      <c r="J32" s="321"/>
      <c r="K32" s="317"/>
    </row>
    <row r="33" s="1" customFormat="1" ht="15" customHeight="1">
      <c r="B33" s="320"/>
      <c r="C33" s="321"/>
      <c r="D33" s="319" t="s">
        <v>1701</v>
      </c>
      <c r="E33" s="319"/>
      <c r="F33" s="319"/>
      <c r="G33" s="319"/>
      <c r="H33" s="319"/>
      <c r="I33" s="319"/>
      <c r="J33" s="319"/>
      <c r="K33" s="317"/>
    </row>
    <row r="34" s="1" customFormat="1" ht="15" customHeight="1">
      <c r="B34" s="320"/>
      <c r="C34" s="321"/>
      <c r="D34" s="319" t="s">
        <v>1702</v>
      </c>
      <c r="E34" s="319"/>
      <c r="F34" s="319"/>
      <c r="G34" s="319"/>
      <c r="H34" s="319"/>
      <c r="I34" s="319"/>
      <c r="J34" s="319"/>
      <c r="K34" s="317"/>
    </row>
    <row r="35" s="1" customFormat="1" ht="15" customHeight="1">
      <c r="B35" s="320"/>
      <c r="C35" s="321"/>
      <c r="D35" s="319" t="s">
        <v>1703</v>
      </c>
      <c r="E35" s="319"/>
      <c r="F35" s="319"/>
      <c r="G35" s="319"/>
      <c r="H35" s="319"/>
      <c r="I35" s="319"/>
      <c r="J35" s="319"/>
      <c r="K35" s="317"/>
    </row>
    <row r="36" s="1" customFormat="1" ht="15" customHeight="1">
      <c r="B36" s="320"/>
      <c r="C36" s="321"/>
      <c r="D36" s="319"/>
      <c r="E36" s="322" t="s">
        <v>201</v>
      </c>
      <c r="F36" s="319"/>
      <c r="G36" s="319" t="s">
        <v>1704</v>
      </c>
      <c r="H36" s="319"/>
      <c r="I36" s="319"/>
      <c r="J36" s="319"/>
      <c r="K36" s="317"/>
    </row>
    <row r="37" s="1" customFormat="1" ht="30.75" customHeight="1">
      <c r="B37" s="320"/>
      <c r="C37" s="321"/>
      <c r="D37" s="319"/>
      <c r="E37" s="322" t="s">
        <v>1705</v>
      </c>
      <c r="F37" s="319"/>
      <c r="G37" s="319" t="s">
        <v>1706</v>
      </c>
      <c r="H37" s="319"/>
      <c r="I37" s="319"/>
      <c r="J37" s="319"/>
      <c r="K37" s="317"/>
    </row>
    <row r="38" s="1" customFormat="1" ht="15" customHeight="1">
      <c r="B38" s="320"/>
      <c r="C38" s="321"/>
      <c r="D38" s="319"/>
      <c r="E38" s="322" t="s">
        <v>55</v>
      </c>
      <c r="F38" s="319"/>
      <c r="G38" s="319" t="s">
        <v>1707</v>
      </c>
      <c r="H38" s="319"/>
      <c r="I38" s="319"/>
      <c r="J38" s="319"/>
      <c r="K38" s="317"/>
    </row>
    <row r="39" s="1" customFormat="1" ht="15" customHeight="1">
      <c r="B39" s="320"/>
      <c r="C39" s="321"/>
      <c r="D39" s="319"/>
      <c r="E39" s="322" t="s">
        <v>56</v>
      </c>
      <c r="F39" s="319"/>
      <c r="G39" s="319" t="s">
        <v>1708</v>
      </c>
      <c r="H39" s="319"/>
      <c r="I39" s="319"/>
      <c r="J39" s="319"/>
      <c r="K39" s="317"/>
    </row>
    <row r="40" s="1" customFormat="1" ht="15" customHeight="1">
      <c r="B40" s="320"/>
      <c r="C40" s="321"/>
      <c r="D40" s="319"/>
      <c r="E40" s="322" t="s">
        <v>202</v>
      </c>
      <c r="F40" s="319"/>
      <c r="G40" s="319" t="s">
        <v>1709</v>
      </c>
      <c r="H40" s="319"/>
      <c r="I40" s="319"/>
      <c r="J40" s="319"/>
      <c r="K40" s="317"/>
    </row>
    <row r="41" s="1" customFormat="1" ht="15" customHeight="1">
      <c r="B41" s="320"/>
      <c r="C41" s="321"/>
      <c r="D41" s="319"/>
      <c r="E41" s="322" t="s">
        <v>203</v>
      </c>
      <c r="F41" s="319"/>
      <c r="G41" s="319" t="s">
        <v>1710</v>
      </c>
      <c r="H41" s="319"/>
      <c r="I41" s="319"/>
      <c r="J41" s="319"/>
      <c r="K41" s="317"/>
    </row>
    <row r="42" s="1" customFormat="1" ht="15" customHeight="1">
      <c r="B42" s="320"/>
      <c r="C42" s="321"/>
      <c r="D42" s="319"/>
      <c r="E42" s="322" t="s">
        <v>1711</v>
      </c>
      <c r="F42" s="319"/>
      <c r="G42" s="319" t="s">
        <v>1712</v>
      </c>
      <c r="H42" s="319"/>
      <c r="I42" s="319"/>
      <c r="J42" s="319"/>
      <c r="K42" s="317"/>
    </row>
    <row r="43" s="1" customFormat="1" ht="15" customHeight="1">
      <c r="B43" s="320"/>
      <c r="C43" s="321"/>
      <c r="D43" s="319"/>
      <c r="E43" s="322"/>
      <c r="F43" s="319"/>
      <c r="G43" s="319" t="s">
        <v>1713</v>
      </c>
      <c r="H43" s="319"/>
      <c r="I43" s="319"/>
      <c r="J43" s="319"/>
      <c r="K43" s="317"/>
    </row>
    <row r="44" s="1" customFormat="1" ht="15" customHeight="1">
      <c r="B44" s="320"/>
      <c r="C44" s="321"/>
      <c r="D44" s="319"/>
      <c r="E44" s="322" t="s">
        <v>1714</v>
      </c>
      <c r="F44" s="319"/>
      <c r="G44" s="319" t="s">
        <v>1715</v>
      </c>
      <c r="H44" s="319"/>
      <c r="I44" s="319"/>
      <c r="J44" s="319"/>
      <c r="K44" s="317"/>
    </row>
    <row r="45" s="1" customFormat="1" ht="15" customHeight="1">
      <c r="B45" s="320"/>
      <c r="C45" s="321"/>
      <c r="D45" s="319"/>
      <c r="E45" s="322" t="s">
        <v>205</v>
      </c>
      <c r="F45" s="319"/>
      <c r="G45" s="319" t="s">
        <v>1716</v>
      </c>
      <c r="H45" s="319"/>
      <c r="I45" s="319"/>
      <c r="J45" s="319"/>
      <c r="K45" s="317"/>
    </row>
    <row r="46" s="1" customFormat="1" ht="12.75" customHeight="1">
      <c r="B46" s="320"/>
      <c r="C46" s="321"/>
      <c r="D46" s="319"/>
      <c r="E46" s="319"/>
      <c r="F46" s="319"/>
      <c r="G46" s="319"/>
      <c r="H46" s="319"/>
      <c r="I46" s="319"/>
      <c r="J46" s="319"/>
      <c r="K46" s="317"/>
    </row>
    <row r="47" s="1" customFormat="1" ht="15" customHeight="1">
      <c r="B47" s="320"/>
      <c r="C47" s="321"/>
      <c r="D47" s="319" t="s">
        <v>1717</v>
      </c>
      <c r="E47" s="319"/>
      <c r="F47" s="319"/>
      <c r="G47" s="319"/>
      <c r="H47" s="319"/>
      <c r="I47" s="319"/>
      <c r="J47" s="319"/>
      <c r="K47" s="317"/>
    </row>
    <row r="48" s="1" customFormat="1" ht="15" customHeight="1">
      <c r="B48" s="320"/>
      <c r="C48" s="321"/>
      <c r="D48" s="321"/>
      <c r="E48" s="319" t="s">
        <v>1718</v>
      </c>
      <c r="F48" s="319"/>
      <c r="G48" s="319"/>
      <c r="H48" s="319"/>
      <c r="I48" s="319"/>
      <c r="J48" s="319"/>
      <c r="K48" s="317"/>
    </row>
    <row r="49" s="1" customFormat="1" ht="15" customHeight="1">
      <c r="B49" s="320"/>
      <c r="C49" s="321"/>
      <c r="D49" s="321"/>
      <c r="E49" s="319" t="s">
        <v>1719</v>
      </c>
      <c r="F49" s="319"/>
      <c r="G49" s="319"/>
      <c r="H49" s="319"/>
      <c r="I49" s="319"/>
      <c r="J49" s="319"/>
      <c r="K49" s="317"/>
    </row>
    <row r="50" s="1" customFormat="1" ht="15" customHeight="1">
      <c r="B50" s="320"/>
      <c r="C50" s="321"/>
      <c r="D50" s="321"/>
      <c r="E50" s="319" t="s">
        <v>1720</v>
      </c>
      <c r="F50" s="319"/>
      <c r="G50" s="319"/>
      <c r="H50" s="319"/>
      <c r="I50" s="319"/>
      <c r="J50" s="319"/>
      <c r="K50" s="317"/>
    </row>
    <row r="51" s="1" customFormat="1" ht="15" customHeight="1">
      <c r="B51" s="320"/>
      <c r="C51" s="321"/>
      <c r="D51" s="319" t="s">
        <v>1721</v>
      </c>
      <c r="E51" s="319"/>
      <c r="F51" s="319"/>
      <c r="G51" s="319"/>
      <c r="H51" s="319"/>
      <c r="I51" s="319"/>
      <c r="J51" s="319"/>
      <c r="K51" s="317"/>
    </row>
    <row r="52" s="1" customFormat="1" ht="25.5" customHeight="1">
      <c r="B52" s="315"/>
      <c r="C52" s="316" t="s">
        <v>1722</v>
      </c>
      <c r="D52" s="316"/>
      <c r="E52" s="316"/>
      <c r="F52" s="316"/>
      <c r="G52" s="316"/>
      <c r="H52" s="316"/>
      <c r="I52" s="316"/>
      <c r="J52" s="316"/>
      <c r="K52" s="317"/>
    </row>
    <row r="53" s="1" customFormat="1" ht="5.25" customHeight="1">
      <c r="B53" s="315"/>
      <c r="C53" s="318"/>
      <c r="D53" s="318"/>
      <c r="E53" s="318"/>
      <c r="F53" s="318"/>
      <c r="G53" s="318"/>
      <c r="H53" s="318"/>
      <c r="I53" s="318"/>
      <c r="J53" s="318"/>
      <c r="K53" s="317"/>
    </row>
    <row r="54" s="1" customFormat="1" ht="15" customHeight="1">
      <c r="B54" s="315"/>
      <c r="C54" s="319" t="s">
        <v>1723</v>
      </c>
      <c r="D54" s="319"/>
      <c r="E54" s="319"/>
      <c r="F54" s="319"/>
      <c r="G54" s="319"/>
      <c r="H54" s="319"/>
      <c r="I54" s="319"/>
      <c r="J54" s="319"/>
      <c r="K54" s="317"/>
    </row>
    <row r="55" s="1" customFormat="1" ht="15" customHeight="1">
      <c r="B55" s="315"/>
      <c r="C55" s="319" t="s">
        <v>1724</v>
      </c>
      <c r="D55" s="319"/>
      <c r="E55" s="319"/>
      <c r="F55" s="319"/>
      <c r="G55" s="319"/>
      <c r="H55" s="319"/>
      <c r="I55" s="319"/>
      <c r="J55" s="319"/>
      <c r="K55" s="317"/>
    </row>
    <row r="56" s="1" customFormat="1" ht="12.75" customHeight="1">
      <c r="B56" s="315"/>
      <c r="C56" s="319"/>
      <c r="D56" s="319"/>
      <c r="E56" s="319"/>
      <c r="F56" s="319"/>
      <c r="G56" s="319"/>
      <c r="H56" s="319"/>
      <c r="I56" s="319"/>
      <c r="J56" s="319"/>
      <c r="K56" s="317"/>
    </row>
    <row r="57" s="1" customFormat="1" ht="15" customHeight="1">
      <c r="B57" s="315"/>
      <c r="C57" s="319" t="s">
        <v>1725</v>
      </c>
      <c r="D57" s="319"/>
      <c r="E57" s="319"/>
      <c r="F57" s="319"/>
      <c r="G57" s="319"/>
      <c r="H57" s="319"/>
      <c r="I57" s="319"/>
      <c r="J57" s="319"/>
      <c r="K57" s="317"/>
    </row>
    <row r="58" s="1" customFormat="1" ht="15" customHeight="1">
      <c r="B58" s="315"/>
      <c r="C58" s="321"/>
      <c r="D58" s="319" t="s">
        <v>1726</v>
      </c>
      <c r="E58" s="319"/>
      <c r="F58" s="319"/>
      <c r="G58" s="319"/>
      <c r="H58" s="319"/>
      <c r="I58" s="319"/>
      <c r="J58" s="319"/>
      <c r="K58" s="317"/>
    </row>
    <row r="59" s="1" customFormat="1" ht="15" customHeight="1">
      <c r="B59" s="315"/>
      <c r="C59" s="321"/>
      <c r="D59" s="319" t="s">
        <v>1727</v>
      </c>
      <c r="E59" s="319"/>
      <c r="F59" s="319"/>
      <c r="G59" s="319"/>
      <c r="H59" s="319"/>
      <c r="I59" s="319"/>
      <c r="J59" s="319"/>
      <c r="K59" s="317"/>
    </row>
    <row r="60" s="1" customFormat="1" ht="15" customHeight="1">
      <c r="B60" s="315"/>
      <c r="C60" s="321"/>
      <c r="D60" s="319" t="s">
        <v>1728</v>
      </c>
      <c r="E60" s="319"/>
      <c r="F60" s="319"/>
      <c r="G60" s="319"/>
      <c r="H60" s="319"/>
      <c r="I60" s="319"/>
      <c r="J60" s="319"/>
      <c r="K60" s="317"/>
    </row>
    <row r="61" s="1" customFormat="1" ht="15" customHeight="1">
      <c r="B61" s="315"/>
      <c r="C61" s="321"/>
      <c r="D61" s="319" t="s">
        <v>1729</v>
      </c>
      <c r="E61" s="319"/>
      <c r="F61" s="319"/>
      <c r="G61" s="319"/>
      <c r="H61" s="319"/>
      <c r="I61" s="319"/>
      <c r="J61" s="319"/>
      <c r="K61" s="317"/>
    </row>
    <row r="62" s="1" customFormat="1" ht="15" customHeight="1">
      <c r="B62" s="315"/>
      <c r="C62" s="321"/>
      <c r="D62" s="324" t="s">
        <v>1730</v>
      </c>
      <c r="E62" s="324"/>
      <c r="F62" s="324"/>
      <c r="G62" s="324"/>
      <c r="H62" s="324"/>
      <c r="I62" s="324"/>
      <c r="J62" s="324"/>
      <c r="K62" s="317"/>
    </row>
    <row r="63" s="1" customFormat="1" ht="15" customHeight="1">
      <c r="B63" s="315"/>
      <c r="C63" s="321"/>
      <c r="D63" s="319" t="s">
        <v>1731</v>
      </c>
      <c r="E63" s="319"/>
      <c r="F63" s="319"/>
      <c r="G63" s="319"/>
      <c r="H63" s="319"/>
      <c r="I63" s="319"/>
      <c r="J63" s="319"/>
      <c r="K63" s="317"/>
    </row>
    <row r="64" s="1" customFormat="1" ht="12.75" customHeight="1">
      <c r="B64" s="315"/>
      <c r="C64" s="321"/>
      <c r="D64" s="321"/>
      <c r="E64" s="325"/>
      <c r="F64" s="321"/>
      <c r="G64" s="321"/>
      <c r="H64" s="321"/>
      <c r="I64" s="321"/>
      <c r="J64" s="321"/>
      <c r="K64" s="317"/>
    </row>
    <row r="65" s="1" customFormat="1" ht="15" customHeight="1">
      <c r="B65" s="315"/>
      <c r="C65" s="321"/>
      <c r="D65" s="319" t="s">
        <v>1732</v>
      </c>
      <c r="E65" s="319"/>
      <c r="F65" s="319"/>
      <c r="G65" s="319"/>
      <c r="H65" s="319"/>
      <c r="I65" s="319"/>
      <c r="J65" s="319"/>
      <c r="K65" s="317"/>
    </row>
    <row r="66" s="1" customFormat="1" ht="15" customHeight="1">
      <c r="B66" s="315"/>
      <c r="C66" s="321"/>
      <c r="D66" s="324" t="s">
        <v>1733</v>
      </c>
      <c r="E66" s="324"/>
      <c r="F66" s="324"/>
      <c r="G66" s="324"/>
      <c r="H66" s="324"/>
      <c r="I66" s="324"/>
      <c r="J66" s="324"/>
      <c r="K66" s="317"/>
    </row>
    <row r="67" s="1" customFormat="1" ht="15" customHeight="1">
      <c r="B67" s="315"/>
      <c r="C67" s="321"/>
      <c r="D67" s="319" t="s">
        <v>1734</v>
      </c>
      <c r="E67" s="319"/>
      <c r="F67" s="319"/>
      <c r="G67" s="319"/>
      <c r="H67" s="319"/>
      <c r="I67" s="319"/>
      <c r="J67" s="319"/>
      <c r="K67" s="317"/>
    </row>
    <row r="68" s="1" customFormat="1" ht="15" customHeight="1">
      <c r="B68" s="315"/>
      <c r="C68" s="321"/>
      <c r="D68" s="319" t="s">
        <v>1735</v>
      </c>
      <c r="E68" s="319"/>
      <c r="F68" s="319"/>
      <c r="G68" s="319"/>
      <c r="H68" s="319"/>
      <c r="I68" s="319"/>
      <c r="J68" s="319"/>
      <c r="K68" s="317"/>
    </row>
    <row r="69" s="1" customFormat="1" ht="15" customHeight="1">
      <c r="B69" s="315"/>
      <c r="C69" s="321"/>
      <c r="D69" s="319" t="s">
        <v>1736</v>
      </c>
      <c r="E69" s="319"/>
      <c r="F69" s="319"/>
      <c r="G69" s="319"/>
      <c r="H69" s="319"/>
      <c r="I69" s="319"/>
      <c r="J69" s="319"/>
      <c r="K69" s="317"/>
    </row>
    <row r="70" s="1" customFormat="1" ht="15" customHeight="1">
      <c r="B70" s="315"/>
      <c r="C70" s="321"/>
      <c r="D70" s="319" t="s">
        <v>1737</v>
      </c>
      <c r="E70" s="319"/>
      <c r="F70" s="319"/>
      <c r="G70" s="319"/>
      <c r="H70" s="319"/>
      <c r="I70" s="319"/>
      <c r="J70" s="319"/>
      <c r="K70" s="317"/>
    </row>
    <row r="71" s="1" customFormat="1" ht="12.75" customHeight="1">
      <c r="B71" s="326"/>
      <c r="C71" s="327"/>
      <c r="D71" s="327"/>
      <c r="E71" s="327"/>
      <c r="F71" s="327"/>
      <c r="G71" s="327"/>
      <c r="H71" s="327"/>
      <c r="I71" s="327"/>
      <c r="J71" s="327"/>
      <c r="K71" s="328"/>
    </row>
    <row r="72" s="1" customFormat="1" ht="18.75" customHeight="1">
      <c r="B72" s="329"/>
      <c r="C72" s="329"/>
      <c r="D72" s="329"/>
      <c r="E72" s="329"/>
      <c r="F72" s="329"/>
      <c r="G72" s="329"/>
      <c r="H72" s="329"/>
      <c r="I72" s="329"/>
      <c r="J72" s="329"/>
      <c r="K72" s="330"/>
    </row>
    <row r="73" s="1" customFormat="1" ht="18.75" customHeight="1">
      <c r="B73" s="330"/>
      <c r="C73" s="330"/>
      <c r="D73" s="330"/>
      <c r="E73" s="330"/>
      <c r="F73" s="330"/>
      <c r="G73" s="330"/>
      <c r="H73" s="330"/>
      <c r="I73" s="330"/>
      <c r="J73" s="330"/>
      <c r="K73" s="330"/>
    </row>
    <row r="74" s="1" customFormat="1" ht="7.5" customHeight="1">
      <c r="B74" s="331"/>
      <c r="C74" s="332"/>
      <c r="D74" s="332"/>
      <c r="E74" s="332"/>
      <c r="F74" s="332"/>
      <c r="G74" s="332"/>
      <c r="H74" s="332"/>
      <c r="I74" s="332"/>
      <c r="J74" s="332"/>
      <c r="K74" s="333"/>
    </row>
    <row r="75" s="1" customFormat="1" ht="45" customHeight="1">
      <c r="B75" s="334"/>
      <c r="C75" s="335" t="s">
        <v>1738</v>
      </c>
      <c r="D75" s="335"/>
      <c r="E75" s="335"/>
      <c r="F75" s="335"/>
      <c r="G75" s="335"/>
      <c r="H75" s="335"/>
      <c r="I75" s="335"/>
      <c r="J75" s="335"/>
      <c r="K75" s="336"/>
    </row>
    <row r="76" s="1" customFormat="1" ht="17.25" customHeight="1">
      <c r="B76" s="334"/>
      <c r="C76" s="337" t="s">
        <v>1739</v>
      </c>
      <c r="D76" s="337"/>
      <c r="E76" s="337"/>
      <c r="F76" s="337" t="s">
        <v>1740</v>
      </c>
      <c r="G76" s="338"/>
      <c r="H76" s="337" t="s">
        <v>56</v>
      </c>
      <c r="I76" s="337" t="s">
        <v>59</v>
      </c>
      <c r="J76" s="337" t="s">
        <v>1741</v>
      </c>
      <c r="K76" s="336"/>
    </row>
    <row r="77" s="1" customFormat="1" ht="17.25" customHeight="1">
      <c r="B77" s="334"/>
      <c r="C77" s="339" t="s">
        <v>1742</v>
      </c>
      <c r="D77" s="339"/>
      <c r="E77" s="339"/>
      <c r="F77" s="340" t="s">
        <v>1743</v>
      </c>
      <c r="G77" s="341"/>
      <c r="H77" s="339"/>
      <c r="I77" s="339"/>
      <c r="J77" s="339" t="s">
        <v>1744</v>
      </c>
      <c r="K77" s="336"/>
    </row>
    <row r="78" s="1" customFormat="1" ht="5.25" customHeight="1">
      <c r="B78" s="334"/>
      <c r="C78" s="342"/>
      <c r="D78" s="342"/>
      <c r="E78" s="342"/>
      <c r="F78" s="342"/>
      <c r="G78" s="343"/>
      <c r="H78" s="342"/>
      <c r="I78" s="342"/>
      <c r="J78" s="342"/>
      <c r="K78" s="336"/>
    </row>
    <row r="79" s="1" customFormat="1" ht="15" customHeight="1">
      <c r="B79" s="334"/>
      <c r="C79" s="322" t="s">
        <v>55</v>
      </c>
      <c r="D79" s="344"/>
      <c r="E79" s="344"/>
      <c r="F79" s="345" t="s">
        <v>1745</v>
      </c>
      <c r="G79" s="346"/>
      <c r="H79" s="322" t="s">
        <v>1746</v>
      </c>
      <c r="I79" s="322" t="s">
        <v>1747</v>
      </c>
      <c r="J79" s="322">
        <v>20</v>
      </c>
      <c r="K79" s="336"/>
    </row>
    <row r="80" s="1" customFormat="1" ht="15" customHeight="1">
      <c r="B80" s="334"/>
      <c r="C80" s="322" t="s">
        <v>1748</v>
      </c>
      <c r="D80" s="322"/>
      <c r="E80" s="322"/>
      <c r="F80" s="345" t="s">
        <v>1745</v>
      </c>
      <c r="G80" s="346"/>
      <c r="H80" s="322" t="s">
        <v>1749</v>
      </c>
      <c r="I80" s="322" t="s">
        <v>1747</v>
      </c>
      <c r="J80" s="322">
        <v>120</v>
      </c>
      <c r="K80" s="336"/>
    </row>
    <row r="81" s="1" customFormat="1" ht="15" customHeight="1">
      <c r="B81" s="347"/>
      <c r="C81" s="322" t="s">
        <v>1750</v>
      </c>
      <c r="D81" s="322"/>
      <c r="E81" s="322"/>
      <c r="F81" s="345" t="s">
        <v>1751</v>
      </c>
      <c r="G81" s="346"/>
      <c r="H81" s="322" t="s">
        <v>1752</v>
      </c>
      <c r="I81" s="322" t="s">
        <v>1747</v>
      </c>
      <c r="J81" s="322">
        <v>50</v>
      </c>
      <c r="K81" s="336"/>
    </row>
    <row r="82" s="1" customFormat="1" ht="15" customHeight="1">
      <c r="B82" s="347"/>
      <c r="C82" s="322" t="s">
        <v>1753</v>
      </c>
      <c r="D82" s="322"/>
      <c r="E82" s="322"/>
      <c r="F82" s="345" t="s">
        <v>1745</v>
      </c>
      <c r="G82" s="346"/>
      <c r="H82" s="322" t="s">
        <v>1754</v>
      </c>
      <c r="I82" s="322" t="s">
        <v>1755</v>
      </c>
      <c r="J82" s="322"/>
      <c r="K82" s="336"/>
    </row>
    <row r="83" s="1" customFormat="1" ht="15" customHeight="1">
      <c r="B83" s="347"/>
      <c r="C83" s="348" t="s">
        <v>1756</v>
      </c>
      <c r="D83" s="348"/>
      <c r="E83" s="348"/>
      <c r="F83" s="349" t="s">
        <v>1751</v>
      </c>
      <c r="G83" s="348"/>
      <c r="H83" s="348" t="s">
        <v>1757</v>
      </c>
      <c r="I83" s="348" t="s">
        <v>1747</v>
      </c>
      <c r="J83" s="348">
        <v>15</v>
      </c>
      <c r="K83" s="336"/>
    </row>
    <row r="84" s="1" customFormat="1" ht="15" customHeight="1">
      <c r="B84" s="347"/>
      <c r="C84" s="348" t="s">
        <v>1758</v>
      </c>
      <c r="D84" s="348"/>
      <c r="E84" s="348"/>
      <c r="F84" s="349" t="s">
        <v>1751</v>
      </c>
      <c r="G84" s="348"/>
      <c r="H84" s="348" t="s">
        <v>1759</v>
      </c>
      <c r="I84" s="348" t="s">
        <v>1747</v>
      </c>
      <c r="J84" s="348">
        <v>15</v>
      </c>
      <c r="K84" s="336"/>
    </row>
    <row r="85" s="1" customFormat="1" ht="15" customHeight="1">
      <c r="B85" s="347"/>
      <c r="C85" s="348" t="s">
        <v>1760</v>
      </c>
      <c r="D85" s="348"/>
      <c r="E85" s="348"/>
      <c r="F85" s="349" t="s">
        <v>1751</v>
      </c>
      <c r="G85" s="348"/>
      <c r="H85" s="348" t="s">
        <v>1761</v>
      </c>
      <c r="I85" s="348" t="s">
        <v>1747</v>
      </c>
      <c r="J85" s="348">
        <v>20</v>
      </c>
      <c r="K85" s="336"/>
    </row>
    <row r="86" s="1" customFormat="1" ht="15" customHeight="1">
      <c r="B86" s="347"/>
      <c r="C86" s="348" t="s">
        <v>1762</v>
      </c>
      <c r="D86" s="348"/>
      <c r="E86" s="348"/>
      <c r="F86" s="349" t="s">
        <v>1751</v>
      </c>
      <c r="G86" s="348"/>
      <c r="H86" s="348" t="s">
        <v>1763</v>
      </c>
      <c r="I86" s="348" t="s">
        <v>1747</v>
      </c>
      <c r="J86" s="348">
        <v>20</v>
      </c>
      <c r="K86" s="336"/>
    </row>
    <row r="87" s="1" customFormat="1" ht="15" customHeight="1">
      <c r="B87" s="347"/>
      <c r="C87" s="322" t="s">
        <v>1764</v>
      </c>
      <c r="D87" s="322"/>
      <c r="E87" s="322"/>
      <c r="F87" s="345" t="s">
        <v>1751</v>
      </c>
      <c r="G87" s="346"/>
      <c r="H87" s="322" t="s">
        <v>1765</v>
      </c>
      <c r="I87" s="322" t="s">
        <v>1747</v>
      </c>
      <c r="J87" s="322">
        <v>50</v>
      </c>
      <c r="K87" s="336"/>
    </row>
    <row r="88" s="1" customFormat="1" ht="15" customHeight="1">
      <c r="B88" s="347"/>
      <c r="C88" s="322" t="s">
        <v>1766</v>
      </c>
      <c r="D88" s="322"/>
      <c r="E88" s="322"/>
      <c r="F88" s="345" t="s">
        <v>1751</v>
      </c>
      <c r="G88" s="346"/>
      <c r="H88" s="322" t="s">
        <v>1767</v>
      </c>
      <c r="I88" s="322" t="s">
        <v>1747</v>
      </c>
      <c r="J88" s="322">
        <v>20</v>
      </c>
      <c r="K88" s="336"/>
    </row>
    <row r="89" s="1" customFormat="1" ht="15" customHeight="1">
      <c r="B89" s="347"/>
      <c r="C89" s="322" t="s">
        <v>1768</v>
      </c>
      <c r="D89" s="322"/>
      <c r="E89" s="322"/>
      <c r="F89" s="345" t="s">
        <v>1751</v>
      </c>
      <c r="G89" s="346"/>
      <c r="H89" s="322" t="s">
        <v>1769</v>
      </c>
      <c r="I89" s="322" t="s">
        <v>1747</v>
      </c>
      <c r="J89" s="322">
        <v>20</v>
      </c>
      <c r="K89" s="336"/>
    </row>
    <row r="90" s="1" customFormat="1" ht="15" customHeight="1">
      <c r="B90" s="347"/>
      <c r="C90" s="322" t="s">
        <v>1770</v>
      </c>
      <c r="D90" s="322"/>
      <c r="E90" s="322"/>
      <c r="F90" s="345" t="s">
        <v>1751</v>
      </c>
      <c r="G90" s="346"/>
      <c r="H90" s="322" t="s">
        <v>1771</v>
      </c>
      <c r="I90" s="322" t="s">
        <v>1747</v>
      </c>
      <c r="J90" s="322">
        <v>50</v>
      </c>
      <c r="K90" s="336"/>
    </row>
    <row r="91" s="1" customFormat="1" ht="15" customHeight="1">
      <c r="B91" s="347"/>
      <c r="C91" s="322" t="s">
        <v>1772</v>
      </c>
      <c r="D91" s="322"/>
      <c r="E91" s="322"/>
      <c r="F91" s="345" t="s">
        <v>1751</v>
      </c>
      <c r="G91" s="346"/>
      <c r="H91" s="322" t="s">
        <v>1772</v>
      </c>
      <c r="I91" s="322" t="s">
        <v>1747</v>
      </c>
      <c r="J91" s="322">
        <v>50</v>
      </c>
      <c r="K91" s="336"/>
    </row>
    <row r="92" s="1" customFormat="1" ht="15" customHeight="1">
      <c r="B92" s="347"/>
      <c r="C92" s="322" t="s">
        <v>1773</v>
      </c>
      <c r="D92" s="322"/>
      <c r="E92" s="322"/>
      <c r="F92" s="345" t="s">
        <v>1751</v>
      </c>
      <c r="G92" s="346"/>
      <c r="H92" s="322" t="s">
        <v>1774</v>
      </c>
      <c r="I92" s="322" t="s">
        <v>1747</v>
      </c>
      <c r="J92" s="322">
        <v>255</v>
      </c>
      <c r="K92" s="336"/>
    </row>
    <row r="93" s="1" customFormat="1" ht="15" customHeight="1">
      <c r="B93" s="347"/>
      <c r="C93" s="322" t="s">
        <v>1775</v>
      </c>
      <c r="D93" s="322"/>
      <c r="E93" s="322"/>
      <c r="F93" s="345" t="s">
        <v>1745</v>
      </c>
      <c r="G93" s="346"/>
      <c r="H93" s="322" t="s">
        <v>1776</v>
      </c>
      <c r="I93" s="322" t="s">
        <v>1777</v>
      </c>
      <c r="J93" s="322"/>
      <c r="K93" s="336"/>
    </row>
    <row r="94" s="1" customFormat="1" ht="15" customHeight="1">
      <c r="B94" s="347"/>
      <c r="C94" s="322" t="s">
        <v>1778</v>
      </c>
      <c r="D94" s="322"/>
      <c r="E94" s="322"/>
      <c r="F94" s="345" t="s">
        <v>1745</v>
      </c>
      <c r="G94" s="346"/>
      <c r="H94" s="322" t="s">
        <v>1779</v>
      </c>
      <c r="I94" s="322" t="s">
        <v>1780</v>
      </c>
      <c r="J94" s="322"/>
      <c r="K94" s="336"/>
    </row>
    <row r="95" s="1" customFormat="1" ht="15" customHeight="1">
      <c r="B95" s="347"/>
      <c r="C95" s="322" t="s">
        <v>1781</v>
      </c>
      <c r="D95" s="322"/>
      <c r="E95" s="322"/>
      <c r="F95" s="345" t="s">
        <v>1745</v>
      </c>
      <c r="G95" s="346"/>
      <c r="H95" s="322" t="s">
        <v>1781</v>
      </c>
      <c r="I95" s="322" t="s">
        <v>1780</v>
      </c>
      <c r="J95" s="322"/>
      <c r="K95" s="336"/>
    </row>
    <row r="96" s="1" customFormat="1" ht="15" customHeight="1">
      <c r="B96" s="347"/>
      <c r="C96" s="322" t="s">
        <v>40</v>
      </c>
      <c r="D96" s="322"/>
      <c r="E96" s="322"/>
      <c r="F96" s="345" t="s">
        <v>1745</v>
      </c>
      <c r="G96" s="346"/>
      <c r="H96" s="322" t="s">
        <v>1782</v>
      </c>
      <c r="I96" s="322" t="s">
        <v>1780</v>
      </c>
      <c r="J96" s="322"/>
      <c r="K96" s="336"/>
    </row>
    <row r="97" s="1" customFormat="1" ht="15" customHeight="1">
      <c r="B97" s="347"/>
      <c r="C97" s="322" t="s">
        <v>50</v>
      </c>
      <c r="D97" s="322"/>
      <c r="E97" s="322"/>
      <c r="F97" s="345" t="s">
        <v>1745</v>
      </c>
      <c r="G97" s="346"/>
      <c r="H97" s="322" t="s">
        <v>1783</v>
      </c>
      <c r="I97" s="322" t="s">
        <v>1780</v>
      </c>
      <c r="J97" s="322"/>
      <c r="K97" s="336"/>
    </row>
    <row r="98" s="1" customFormat="1" ht="15" customHeight="1">
      <c r="B98" s="350"/>
      <c r="C98" s="351"/>
      <c r="D98" s="351"/>
      <c r="E98" s="351"/>
      <c r="F98" s="351"/>
      <c r="G98" s="351"/>
      <c r="H98" s="351"/>
      <c r="I98" s="351"/>
      <c r="J98" s="351"/>
      <c r="K98" s="352"/>
    </row>
    <row r="99" s="1" customFormat="1" ht="18.75" customHeight="1">
      <c r="B99" s="353"/>
      <c r="C99" s="354"/>
      <c r="D99" s="354"/>
      <c r="E99" s="354"/>
      <c r="F99" s="354"/>
      <c r="G99" s="354"/>
      <c r="H99" s="354"/>
      <c r="I99" s="354"/>
      <c r="J99" s="354"/>
      <c r="K99" s="353"/>
    </row>
    <row r="100" s="1" customFormat="1" ht="18.75" customHeight="1">
      <c r="B100" s="330"/>
      <c r="C100" s="330"/>
      <c r="D100" s="330"/>
      <c r="E100" s="330"/>
      <c r="F100" s="330"/>
      <c r="G100" s="330"/>
      <c r="H100" s="330"/>
      <c r="I100" s="330"/>
      <c r="J100" s="330"/>
      <c r="K100" s="330"/>
    </row>
    <row r="101" s="1" customFormat="1" ht="7.5" customHeight="1">
      <c r="B101" s="331"/>
      <c r="C101" s="332"/>
      <c r="D101" s="332"/>
      <c r="E101" s="332"/>
      <c r="F101" s="332"/>
      <c r="G101" s="332"/>
      <c r="H101" s="332"/>
      <c r="I101" s="332"/>
      <c r="J101" s="332"/>
      <c r="K101" s="333"/>
    </row>
    <row r="102" s="1" customFormat="1" ht="45" customHeight="1">
      <c r="B102" s="334"/>
      <c r="C102" s="335" t="s">
        <v>1784</v>
      </c>
      <c r="D102" s="335"/>
      <c r="E102" s="335"/>
      <c r="F102" s="335"/>
      <c r="G102" s="335"/>
      <c r="H102" s="335"/>
      <c r="I102" s="335"/>
      <c r="J102" s="335"/>
      <c r="K102" s="336"/>
    </row>
    <row r="103" s="1" customFormat="1" ht="17.25" customHeight="1">
      <c r="B103" s="334"/>
      <c r="C103" s="337" t="s">
        <v>1739</v>
      </c>
      <c r="D103" s="337"/>
      <c r="E103" s="337"/>
      <c r="F103" s="337" t="s">
        <v>1740</v>
      </c>
      <c r="G103" s="338"/>
      <c r="H103" s="337" t="s">
        <v>56</v>
      </c>
      <c r="I103" s="337" t="s">
        <v>59</v>
      </c>
      <c r="J103" s="337" t="s">
        <v>1741</v>
      </c>
      <c r="K103" s="336"/>
    </row>
    <row r="104" s="1" customFormat="1" ht="17.25" customHeight="1">
      <c r="B104" s="334"/>
      <c r="C104" s="339" t="s">
        <v>1742</v>
      </c>
      <c r="D104" s="339"/>
      <c r="E104" s="339"/>
      <c r="F104" s="340" t="s">
        <v>1743</v>
      </c>
      <c r="G104" s="341"/>
      <c r="H104" s="339"/>
      <c r="I104" s="339"/>
      <c r="J104" s="339" t="s">
        <v>1744</v>
      </c>
      <c r="K104" s="336"/>
    </row>
    <row r="105" s="1" customFormat="1" ht="5.25" customHeight="1">
      <c r="B105" s="334"/>
      <c r="C105" s="337"/>
      <c r="D105" s="337"/>
      <c r="E105" s="337"/>
      <c r="F105" s="337"/>
      <c r="G105" s="355"/>
      <c r="H105" s="337"/>
      <c r="I105" s="337"/>
      <c r="J105" s="337"/>
      <c r="K105" s="336"/>
    </row>
    <row r="106" s="1" customFormat="1" ht="15" customHeight="1">
      <c r="B106" s="334"/>
      <c r="C106" s="322" t="s">
        <v>55</v>
      </c>
      <c r="D106" s="344"/>
      <c r="E106" s="344"/>
      <c r="F106" s="345" t="s">
        <v>1745</v>
      </c>
      <c r="G106" s="322"/>
      <c r="H106" s="322" t="s">
        <v>1785</v>
      </c>
      <c r="I106" s="322" t="s">
        <v>1747</v>
      </c>
      <c r="J106" s="322">
        <v>20</v>
      </c>
      <c r="K106" s="336"/>
    </row>
    <row r="107" s="1" customFormat="1" ht="15" customHeight="1">
      <c r="B107" s="334"/>
      <c r="C107" s="322" t="s">
        <v>1748</v>
      </c>
      <c r="D107" s="322"/>
      <c r="E107" s="322"/>
      <c r="F107" s="345" t="s">
        <v>1745</v>
      </c>
      <c r="G107" s="322"/>
      <c r="H107" s="322" t="s">
        <v>1785</v>
      </c>
      <c r="I107" s="322" t="s">
        <v>1747</v>
      </c>
      <c r="J107" s="322">
        <v>120</v>
      </c>
      <c r="K107" s="336"/>
    </row>
    <row r="108" s="1" customFormat="1" ht="15" customHeight="1">
      <c r="B108" s="347"/>
      <c r="C108" s="322" t="s">
        <v>1750</v>
      </c>
      <c r="D108" s="322"/>
      <c r="E108" s="322"/>
      <c r="F108" s="345" t="s">
        <v>1751</v>
      </c>
      <c r="G108" s="322"/>
      <c r="H108" s="322" t="s">
        <v>1785</v>
      </c>
      <c r="I108" s="322" t="s">
        <v>1747</v>
      </c>
      <c r="J108" s="322">
        <v>50</v>
      </c>
      <c r="K108" s="336"/>
    </row>
    <row r="109" s="1" customFormat="1" ht="15" customHeight="1">
      <c r="B109" s="347"/>
      <c r="C109" s="322" t="s">
        <v>1753</v>
      </c>
      <c r="D109" s="322"/>
      <c r="E109" s="322"/>
      <c r="F109" s="345" t="s">
        <v>1745</v>
      </c>
      <c r="G109" s="322"/>
      <c r="H109" s="322" t="s">
        <v>1785</v>
      </c>
      <c r="I109" s="322" t="s">
        <v>1755</v>
      </c>
      <c r="J109" s="322"/>
      <c r="K109" s="336"/>
    </row>
    <row r="110" s="1" customFormat="1" ht="15" customHeight="1">
      <c r="B110" s="347"/>
      <c r="C110" s="322" t="s">
        <v>1764</v>
      </c>
      <c r="D110" s="322"/>
      <c r="E110" s="322"/>
      <c r="F110" s="345" t="s">
        <v>1751</v>
      </c>
      <c r="G110" s="322"/>
      <c r="H110" s="322" t="s">
        <v>1785</v>
      </c>
      <c r="I110" s="322" t="s">
        <v>1747</v>
      </c>
      <c r="J110" s="322">
        <v>50</v>
      </c>
      <c r="K110" s="336"/>
    </row>
    <row r="111" s="1" customFormat="1" ht="15" customHeight="1">
      <c r="B111" s="347"/>
      <c r="C111" s="322" t="s">
        <v>1772</v>
      </c>
      <c r="D111" s="322"/>
      <c r="E111" s="322"/>
      <c r="F111" s="345" t="s">
        <v>1751</v>
      </c>
      <c r="G111" s="322"/>
      <c r="H111" s="322" t="s">
        <v>1785</v>
      </c>
      <c r="I111" s="322" t="s">
        <v>1747</v>
      </c>
      <c r="J111" s="322">
        <v>50</v>
      </c>
      <c r="K111" s="336"/>
    </row>
    <row r="112" s="1" customFormat="1" ht="15" customHeight="1">
      <c r="B112" s="347"/>
      <c r="C112" s="322" t="s">
        <v>1770</v>
      </c>
      <c r="D112" s="322"/>
      <c r="E112" s="322"/>
      <c r="F112" s="345" t="s">
        <v>1751</v>
      </c>
      <c r="G112" s="322"/>
      <c r="H112" s="322" t="s">
        <v>1785</v>
      </c>
      <c r="I112" s="322" t="s">
        <v>1747</v>
      </c>
      <c r="J112" s="322">
        <v>50</v>
      </c>
      <c r="K112" s="336"/>
    </row>
    <row r="113" s="1" customFormat="1" ht="15" customHeight="1">
      <c r="B113" s="347"/>
      <c r="C113" s="322" t="s">
        <v>55</v>
      </c>
      <c r="D113" s="322"/>
      <c r="E113" s="322"/>
      <c r="F113" s="345" t="s">
        <v>1745</v>
      </c>
      <c r="G113" s="322"/>
      <c r="H113" s="322" t="s">
        <v>1786</v>
      </c>
      <c r="I113" s="322" t="s">
        <v>1747</v>
      </c>
      <c r="J113" s="322">
        <v>20</v>
      </c>
      <c r="K113" s="336"/>
    </row>
    <row r="114" s="1" customFormat="1" ht="15" customHeight="1">
      <c r="B114" s="347"/>
      <c r="C114" s="322" t="s">
        <v>1787</v>
      </c>
      <c r="D114" s="322"/>
      <c r="E114" s="322"/>
      <c r="F114" s="345" t="s">
        <v>1745</v>
      </c>
      <c r="G114" s="322"/>
      <c r="H114" s="322" t="s">
        <v>1788</v>
      </c>
      <c r="I114" s="322" t="s">
        <v>1747</v>
      </c>
      <c r="J114" s="322">
        <v>120</v>
      </c>
      <c r="K114" s="336"/>
    </row>
    <row r="115" s="1" customFormat="1" ht="15" customHeight="1">
      <c r="B115" s="347"/>
      <c r="C115" s="322" t="s">
        <v>40</v>
      </c>
      <c r="D115" s="322"/>
      <c r="E115" s="322"/>
      <c r="F115" s="345" t="s">
        <v>1745</v>
      </c>
      <c r="G115" s="322"/>
      <c r="H115" s="322" t="s">
        <v>1789</v>
      </c>
      <c r="I115" s="322" t="s">
        <v>1780</v>
      </c>
      <c r="J115" s="322"/>
      <c r="K115" s="336"/>
    </row>
    <row r="116" s="1" customFormat="1" ht="15" customHeight="1">
      <c r="B116" s="347"/>
      <c r="C116" s="322" t="s">
        <v>50</v>
      </c>
      <c r="D116" s="322"/>
      <c r="E116" s="322"/>
      <c r="F116" s="345" t="s">
        <v>1745</v>
      </c>
      <c r="G116" s="322"/>
      <c r="H116" s="322" t="s">
        <v>1790</v>
      </c>
      <c r="I116" s="322" t="s">
        <v>1780</v>
      </c>
      <c r="J116" s="322"/>
      <c r="K116" s="336"/>
    </row>
    <row r="117" s="1" customFormat="1" ht="15" customHeight="1">
      <c r="B117" s="347"/>
      <c r="C117" s="322" t="s">
        <v>59</v>
      </c>
      <c r="D117" s="322"/>
      <c r="E117" s="322"/>
      <c r="F117" s="345" t="s">
        <v>1745</v>
      </c>
      <c r="G117" s="322"/>
      <c r="H117" s="322" t="s">
        <v>1791</v>
      </c>
      <c r="I117" s="322" t="s">
        <v>1792</v>
      </c>
      <c r="J117" s="322"/>
      <c r="K117" s="336"/>
    </row>
    <row r="118" s="1" customFormat="1" ht="15" customHeight="1">
      <c r="B118" s="350"/>
      <c r="C118" s="356"/>
      <c r="D118" s="356"/>
      <c r="E118" s="356"/>
      <c r="F118" s="356"/>
      <c r="G118" s="356"/>
      <c r="H118" s="356"/>
      <c r="I118" s="356"/>
      <c r="J118" s="356"/>
      <c r="K118" s="352"/>
    </row>
    <row r="119" s="1" customFormat="1" ht="18.75" customHeight="1">
      <c r="B119" s="357"/>
      <c r="C119" s="358"/>
      <c r="D119" s="358"/>
      <c r="E119" s="358"/>
      <c r="F119" s="359"/>
      <c r="G119" s="358"/>
      <c r="H119" s="358"/>
      <c r="I119" s="358"/>
      <c r="J119" s="358"/>
      <c r="K119" s="357"/>
    </row>
    <row r="120" s="1" customFormat="1" ht="18.75" customHeight="1">
      <c r="B120" s="330"/>
      <c r="C120" s="330"/>
      <c r="D120" s="330"/>
      <c r="E120" s="330"/>
      <c r="F120" s="330"/>
      <c r="G120" s="330"/>
      <c r="H120" s="330"/>
      <c r="I120" s="330"/>
      <c r="J120" s="330"/>
      <c r="K120" s="330"/>
    </row>
    <row r="121" s="1" customFormat="1" ht="7.5" customHeight="1">
      <c r="B121" s="360"/>
      <c r="C121" s="361"/>
      <c r="D121" s="361"/>
      <c r="E121" s="361"/>
      <c r="F121" s="361"/>
      <c r="G121" s="361"/>
      <c r="H121" s="361"/>
      <c r="I121" s="361"/>
      <c r="J121" s="361"/>
      <c r="K121" s="362"/>
    </row>
    <row r="122" s="1" customFormat="1" ht="45" customHeight="1">
      <c r="B122" s="363"/>
      <c r="C122" s="313" t="s">
        <v>1793</v>
      </c>
      <c r="D122" s="313"/>
      <c r="E122" s="313"/>
      <c r="F122" s="313"/>
      <c r="G122" s="313"/>
      <c r="H122" s="313"/>
      <c r="I122" s="313"/>
      <c r="J122" s="313"/>
      <c r="K122" s="364"/>
    </row>
    <row r="123" s="1" customFormat="1" ht="17.25" customHeight="1">
      <c r="B123" s="365"/>
      <c r="C123" s="337" t="s">
        <v>1739</v>
      </c>
      <c r="D123" s="337"/>
      <c r="E123" s="337"/>
      <c r="F123" s="337" t="s">
        <v>1740</v>
      </c>
      <c r="G123" s="338"/>
      <c r="H123" s="337" t="s">
        <v>56</v>
      </c>
      <c r="I123" s="337" t="s">
        <v>59</v>
      </c>
      <c r="J123" s="337" t="s">
        <v>1741</v>
      </c>
      <c r="K123" s="366"/>
    </row>
    <row r="124" s="1" customFormat="1" ht="17.25" customHeight="1">
      <c r="B124" s="365"/>
      <c r="C124" s="339" t="s">
        <v>1742</v>
      </c>
      <c r="D124" s="339"/>
      <c r="E124" s="339"/>
      <c r="F124" s="340" t="s">
        <v>1743</v>
      </c>
      <c r="G124" s="341"/>
      <c r="H124" s="339"/>
      <c r="I124" s="339"/>
      <c r="J124" s="339" t="s">
        <v>1744</v>
      </c>
      <c r="K124" s="366"/>
    </row>
    <row r="125" s="1" customFormat="1" ht="5.25" customHeight="1">
      <c r="B125" s="367"/>
      <c r="C125" s="342"/>
      <c r="D125" s="342"/>
      <c r="E125" s="342"/>
      <c r="F125" s="342"/>
      <c r="G125" s="368"/>
      <c r="H125" s="342"/>
      <c r="I125" s="342"/>
      <c r="J125" s="342"/>
      <c r="K125" s="369"/>
    </row>
    <row r="126" s="1" customFormat="1" ht="15" customHeight="1">
      <c r="B126" s="367"/>
      <c r="C126" s="322" t="s">
        <v>1748</v>
      </c>
      <c r="D126" s="344"/>
      <c r="E126" s="344"/>
      <c r="F126" s="345" t="s">
        <v>1745</v>
      </c>
      <c r="G126" s="322"/>
      <c r="H126" s="322" t="s">
        <v>1785</v>
      </c>
      <c r="I126" s="322" t="s">
        <v>1747</v>
      </c>
      <c r="J126" s="322">
        <v>120</v>
      </c>
      <c r="K126" s="370"/>
    </row>
    <row r="127" s="1" customFormat="1" ht="15" customHeight="1">
      <c r="B127" s="367"/>
      <c r="C127" s="322" t="s">
        <v>1794</v>
      </c>
      <c r="D127" s="322"/>
      <c r="E127" s="322"/>
      <c r="F127" s="345" t="s">
        <v>1745</v>
      </c>
      <c r="G127" s="322"/>
      <c r="H127" s="322" t="s">
        <v>1795</v>
      </c>
      <c r="I127" s="322" t="s">
        <v>1747</v>
      </c>
      <c r="J127" s="322" t="s">
        <v>1796</v>
      </c>
      <c r="K127" s="370"/>
    </row>
    <row r="128" s="1" customFormat="1" ht="15" customHeight="1">
      <c r="B128" s="367"/>
      <c r="C128" s="322" t="s">
        <v>90</v>
      </c>
      <c r="D128" s="322"/>
      <c r="E128" s="322"/>
      <c r="F128" s="345" t="s">
        <v>1745</v>
      </c>
      <c r="G128" s="322"/>
      <c r="H128" s="322" t="s">
        <v>1797</v>
      </c>
      <c r="I128" s="322" t="s">
        <v>1747</v>
      </c>
      <c r="J128" s="322" t="s">
        <v>1796</v>
      </c>
      <c r="K128" s="370"/>
    </row>
    <row r="129" s="1" customFormat="1" ht="15" customHeight="1">
      <c r="B129" s="367"/>
      <c r="C129" s="322" t="s">
        <v>1756</v>
      </c>
      <c r="D129" s="322"/>
      <c r="E129" s="322"/>
      <c r="F129" s="345" t="s">
        <v>1751</v>
      </c>
      <c r="G129" s="322"/>
      <c r="H129" s="322" t="s">
        <v>1757</v>
      </c>
      <c r="I129" s="322" t="s">
        <v>1747</v>
      </c>
      <c r="J129" s="322">
        <v>15</v>
      </c>
      <c r="K129" s="370"/>
    </row>
    <row r="130" s="1" customFormat="1" ht="15" customHeight="1">
      <c r="B130" s="367"/>
      <c r="C130" s="348" t="s">
        <v>1758</v>
      </c>
      <c r="D130" s="348"/>
      <c r="E130" s="348"/>
      <c r="F130" s="349" t="s">
        <v>1751</v>
      </c>
      <c r="G130" s="348"/>
      <c r="H130" s="348" t="s">
        <v>1759</v>
      </c>
      <c r="I130" s="348" t="s">
        <v>1747</v>
      </c>
      <c r="J130" s="348">
        <v>15</v>
      </c>
      <c r="K130" s="370"/>
    </row>
    <row r="131" s="1" customFormat="1" ht="15" customHeight="1">
      <c r="B131" s="367"/>
      <c r="C131" s="348" t="s">
        <v>1760</v>
      </c>
      <c r="D131" s="348"/>
      <c r="E131" s="348"/>
      <c r="F131" s="349" t="s">
        <v>1751</v>
      </c>
      <c r="G131" s="348"/>
      <c r="H131" s="348" t="s">
        <v>1761</v>
      </c>
      <c r="I131" s="348" t="s">
        <v>1747</v>
      </c>
      <c r="J131" s="348">
        <v>20</v>
      </c>
      <c r="K131" s="370"/>
    </row>
    <row r="132" s="1" customFormat="1" ht="15" customHeight="1">
      <c r="B132" s="367"/>
      <c r="C132" s="348" t="s">
        <v>1762</v>
      </c>
      <c r="D132" s="348"/>
      <c r="E132" s="348"/>
      <c r="F132" s="349" t="s">
        <v>1751</v>
      </c>
      <c r="G132" s="348"/>
      <c r="H132" s="348" t="s">
        <v>1763</v>
      </c>
      <c r="I132" s="348" t="s">
        <v>1747</v>
      </c>
      <c r="J132" s="348">
        <v>20</v>
      </c>
      <c r="K132" s="370"/>
    </row>
    <row r="133" s="1" customFormat="1" ht="15" customHeight="1">
      <c r="B133" s="367"/>
      <c r="C133" s="322" t="s">
        <v>1750</v>
      </c>
      <c r="D133" s="322"/>
      <c r="E133" s="322"/>
      <c r="F133" s="345" t="s">
        <v>1751</v>
      </c>
      <c r="G133" s="322"/>
      <c r="H133" s="322" t="s">
        <v>1785</v>
      </c>
      <c r="I133" s="322" t="s">
        <v>1747</v>
      </c>
      <c r="J133" s="322">
        <v>50</v>
      </c>
      <c r="K133" s="370"/>
    </row>
    <row r="134" s="1" customFormat="1" ht="15" customHeight="1">
      <c r="B134" s="367"/>
      <c r="C134" s="322" t="s">
        <v>1764</v>
      </c>
      <c r="D134" s="322"/>
      <c r="E134" s="322"/>
      <c r="F134" s="345" t="s">
        <v>1751</v>
      </c>
      <c r="G134" s="322"/>
      <c r="H134" s="322" t="s">
        <v>1785</v>
      </c>
      <c r="I134" s="322" t="s">
        <v>1747</v>
      </c>
      <c r="J134" s="322">
        <v>50</v>
      </c>
      <c r="K134" s="370"/>
    </row>
    <row r="135" s="1" customFormat="1" ht="15" customHeight="1">
      <c r="B135" s="367"/>
      <c r="C135" s="322" t="s">
        <v>1770</v>
      </c>
      <c r="D135" s="322"/>
      <c r="E135" s="322"/>
      <c r="F135" s="345" t="s">
        <v>1751</v>
      </c>
      <c r="G135" s="322"/>
      <c r="H135" s="322" t="s">
        <v>1785</v>
      </c>
      <c r="I135" s="322" t="s">
        <v>1747</v>
      </c>
      <c r="J135" s="322">
        <v>50</v>
      </c>
      <c r="K135" s="370"/>
    </row>
    <row r="136" s="1" customFormat="1" ht="15" customHeight="1">
      <c r="B136" s="367"/>
      <c r="C136" s="322" t="s">
        <v>1772</v>
      </c>
      <c r="D136" s="322"/>
      <c r="E136" s="322"/>
      <c r="F136" s="345" t="s">
        <v>1751</v>
      </c>
      <c r="G136" s="322"/>
      <c r="H136" s="322" t="s">
        <v>1785</v>
      </c>
      <c r="I136" s="322" t="s">
        <v>1747</v>
      </c>
      <c r="J136" s="322">
        <v>50</v>
      </c>
      <c r="K136" s="370"/>
    </row>
    <row r="137" s="1" customFormat="1" ht="15" customHeight="1">
      <c r="B137" s="367"/>
      <c r="C137" s="322" t="s">
        <v>1773</v>
      </c>
      <c r="D137" s="322"/>
      <c r="E137" s="322"/>
      <c r="F137" s="345" t="s">
        <v>1751</v>
      </c>
      <c r="G137" s="322"/>
      <c r="H137" s="322" t="s">
        <v>1798</v>
      </c>
      <c r="I137" s="322" t="s">
        <v>1747</v>
      </c>
      <c r="J137" s="322">
        <v>255</v>
      </c>
      <c r="K137" s="370"/>
    </row>
    <row r="138" s="1" customFormat="1" ht="15" customHeight="1">
      <c r="B138" s="367"/>
      <c r="C138" s="322" t="s">
        <v>1775</v>
      </c>
      <c r="D138" s="322"/>
      <c r="E138" s="322"/>
      <c r="F138" s="345" t="s">
        <v>1745</v>
      </c>
      <c r="G138" s="322"/>
      <c r="H138" s="322" t="s">
        <v>1799</v>
      </c>
      <c r="I138" s="322" t="s">
        <v>1777</v>
      </c>
      <c r="J138" s="322"/>
      <c r="K138" s="370"/>
    </row>
    <row r="139" s="1" customFormat="1" ht="15" customHeight="1">
      <c r="B139" s="367"/>
      <c r="C139" s="322" t="s">
        <v>1778</v>
      </c>
      <c r="D139" s="322"/>
      <c r="E139" s="322"/>
      <c r="F139" s="345" t="s">
        <v>1745</v>
      </c>
      <c r="G139" s="322"/>
      <c r="H139" s="322" t="s">
        <v>1800</v>
      </c>
      <c r="I139" s="322" t="s">
        <v>1780</v>
      </c>
      <c r="J139" s="322"/>
      <c r="K139" s="370"/>
    </row>
    <row r="140" s="1" customFormat="1" ht="15" customHeight="1">
      <c r="B140" s="367"/>
      <c r="C140" s="322" t="s">
        <v>1781</v>
      </c>
      <c r="D140" s="322"/>
      <c r="E140" s="322"/>
      <c r="F140" s="345" t="s">
        <v>1745</v>
      </c>
      <c r="G140" s="322"/>
      <c r="H140" s="322" t="s">
        <v>1781</v>
      </c>
      <c r="I140" s="322" t="s">
        <v>1780</v>
      </c>
      <c r="J140" s="322"/>
      <c r="K140" s="370"/>
    </row>
    <row r="141" s="1" customFormat="1" ht="15" customHeight="1">
      <c r="B141" s="367"/>
      <c r="C141" s="322" t="s">
        <v>40</v>
      </c>
      <c r="D141" s="322"/>
      <c r="E141" s="322"/>
      <c r="F141" s="345" t="s">
        <v>1745</v>
      </c>
      <c r="G141" s="322"/>
      <c r="H141" s="322" t="s">
        <v>1801</v>
      </c>
      <c r="I141" s="322" t="s">
        <v>1780</v>
      </c>
      <c r="J141" s="322"/>
      <c r="K141" s="370"/>
    </row>
    <row r="142" s="1" customFormat="1" ht="15" customHeight="1">
      <c r="B142" s="367"/>
      <c r="C142" s="322" t="s">
        <v>1802</v>
      </c>
      <c r="D142" s="322"/>
      <c r="E142" s="322"/>
      <c r="F142" s="345" t="s">
        <v>1745</v>
      </c>
      <c r="G142" s="322"/>
      <c r="H142" s="322" t="s">
        <v>1803</v>
      </c>
      <c r="I142" s="322" t="s">
        <v>1780</v>
      </c>
      <c r="J142" s="322"/>
      <c r="K142" s="370"/>
    </row>
    <row r="143" s="1" customFormat="1" ht="15" customHeight="1">
      <c r="B143" s="371"/>
      <c r="C143" s="372"/>
      <c r="D143" s="372"/>
      <c r="E143" s="372"/>
      <c r="F143" s="372"/>
      <c r="G143" s="372"/>
      <c r="H143" s="372"/>
      <c r="I143" s="372"/>
      <c r="J143" s="372"/>
      <c r="K143" s="373"/>
    </row>
    <row r="144" s="1" customFormat="1" ht="18.75" customHeight="1">
      <c r="B144" s="358"/>
      <c r="C144" s="358"/>
      <c r="D144" s="358"/>
      <c r="E144" s="358"/>
      <c r="F144" s="359"/>
      <c r="G144" s="358"/>
      <c r="H144" s="358"/>
      <c r="I144" s="358"/>
      <c r="J144" s="358"/>
      <c r="K144" s="358"/>
    </row>
    <row r="145" s="1" customFormat="1" ht="18.75" customHeight="1">
      <c r="B145" s="330"/>
      <c r="C145" s="330"/>
      <c r="D145" s="330"/>
      <c r="E145" s="330"/>
      <c r="F145" s="330"/>
      <c r="G145" s="330"/>
      <c r="H145" s="330"/>
      <c r="I145" s="330"/>
      <c r="J145" s="330"/>
      <c r="K145" s="330"/>
    </row>
    <row r="146" s="1" customFormat="1" ht="7.5" customHeight="1">
      <c r="B146" s="331"/>
      <c r="C146" s="332"/>
      <c r="D146" s="332"/>
      <c r="E146" s="332"/>
      <c r="F146" s="332"/>
      <c r="G146" s="332"/>
      <c r="H146" s="332"/>
      <c r="I146" s="332"/>
      <c r="J146" s="332"/>
      <c r="K146" s="333"/>
    </row>
    <row r="147" s="1" customFormat="1" ht="45" customHeight="1">
      <c r="B147" s="334"/>
      <c r="C147" s="335" t="s">
        <v>1804</v>
      </c>
      <c r="D147" s="335"/>
      <c r="E147" s="335"/>
      <c r="F147" s="335"/>
      <c r="G147" s="335"/>
      <c r="H147" s="335"/>
      <c r="I147" s="335"/>
      <c r="J147" s="335"/>
      <c r="K147" s="336"/>
    </row>
    <row r="148" s="1" customFormat="1" ht="17.25" customHeight="1">
      <c r="B148" s="334"/>
      <c r="C148" s="337" t="s">
        <v>1739</v>
      </c>
      <c r="D148" s="337"/>
      <c r="E148" s="337"/>
      <c r="F148" s="337" t="s">
        <v>1740</v>
      </c>
      <c r="G148" s="338"/>
      <c r="H148" s="337" t="s">
        <v>56</v>
      </c>
      <c r="I148" s="337" t="s">
        <v>59</v>
      </c>
      <c r="J148" s="337" t="s">
        <v>1741</v>
      </c>
      <c r="K148" s="336"/>
    </row>
    <row r="149" s="1" customFormat="1" ht="17.25" customHeight="1">
      <c r="B149" s="334"/>
      <c r="C149" s="339" t="s">
        <v>1742</v>
      </c>
      <c r="D149" s="339"/>
      <c r="E149" s="339"/>
      <c r="F149" s="340" t="s">
        <v>1743</v>
      </c>
      <c r="G149" s="341"/>
      <c r="H149" s="339"/>
      <c r="I149" s="339"/>
      <c r="J149" s="339" t="s">
        <v>1744</v>
      </c>
      <c r="K149" s="336"/>
    </row>
    <row r="150" s="1" customFormat="1" ht="5.25" customHeight="1">
      <c r="B150" s="347"/>
      <c r="C150" s="342"/>
      <c r="D150" s="342"/>
      <c r="E150" s="342"/>
      <c r="F150" s="342"/>
      <c r="G150" s="343"/>
      <c r="H150" s="342"/>
      <c r="I150" s="342"/>
      <c r="J150" s="342"/>
      <c r="K150" s="370"/>
    </row>
    <row r="151" s="1" customFormat="1" ht="15" customHeight="1">
      <c r="B151" s="347"/>
      <c r="C151" s="374" t="s">
        <v>1748</v>
      </c>
      <c r="D151" s="322"/>
      <c r="E151" s="322"/>
      <c r="F151" s="375" t="s">
        <v>1745</v>
      </c>
      <c r="G151" s="322"/>
      <c r="H151" s="374" t="s">
        <v>1785</v>
      </c>
      <c r="I151" s="374" t="s">
        <v>1747</v>
      </c>
      <c r="J151" s="374">
        <v>120</v>
      </c>
      <c r="K151" s="370"/>
    </row>
    <row r="152" s="1" customFormat="1" ht="15" customHeight="1">
      <c r="B152" s="347"/>
      <c r="C152" s="374" t="s">
        <v>1794</v>
      </c>
      <c r="D152" s="322"/>
      <c r="E152" s="322"/>
      <c r="F152" s="375" t="s">
        <v>1745</v>
      </c>
      <c r="G152" s="322"/>
      <c r="H152" s="374" t="s">
        <v>1805</v>
      </c>
      <c r="I152" s="374" t="s">
        <v>1747</v>
      </c>
      <c r="J152" s="374" t="s">
        <v>1796</v>
      </c>
      <c r="K152" s="370"/>
    </row>
    <row r="153" s="1" customFormat="1" ht="15" customHeight="1">
      <c r="B153" s="347"/>
      <c r="C153" s="374" t="s">
        <v>90</v>
      </c>
      <c r="D153" s="322"/>
      <c r="E153" s="322"/>
      <c r="F153" s="375" t="s">
        <v>1745</v>
      </c>
      <c r="G153" s="322"/>
      <c r="H153" s="374" t="s">
        <v>1806</v>
      </c>
      <c r="I153" s="374" t="s">
        <v>1747</v>
      </c>
      <c r="J153" s="374" t="s">
        <v>1796</v>
      </c>
      <c r="K153" s="370"/>
    </row>
    <row r="154" s="1" customFormat="1" ht="15" customHeight="1">
      <c r="B154" s="347"/>
      <c r="C154" s="374" t="s">
        <v>1750</v>
      </c>
      <c r="D154" s="322"/>
      <c r="E154" s="322"/>
      <c r="F154" s="375" t="s">
        <v>1751</v>
      </c>
      <c r="G154" s="322"/>
      <c r="H154" s="374" t="s">
        <v>1785</v>
      </c>
      <c r="I154" s="374" t="s">
        <v>1747</v>
      </c>
      <c r="J154" s="374">
        <v>50</v>
      </c>
      <c r="K154" s="370"/>
    </row>
    <row r="155" s="1" customFormat="1" ht="15" customHeight="1">
      <c r="B155" s="347"/>
      <c r="C155" s="374" t="s">
        <v>1753</v>
      </c>
      <c r="D155" s="322"/>
      <c r="E155" s="322"/>
      <c r="F155" s="375" t="s">
        <v>1745</v>
      </c>
      <c r="G155" s="322"/>
      <c r="H155" s="374" t="s">
        <v>1785</v>
      </c>
      <c r="I155" s="374" t="s">
        <v>1755</v>
      </c>
      <c r="J155" s="374"/>
      <c r="K155" s="370"/>
    </row>
    <row r="156" s="1" customFormat="1" ht="15" customHeight="1">
      <c r="B156" s="347"/>
      <c r="C156" s="374" t="s">
        <v>1764</v>
      </c>
      <c r="D156" s="322"/>
      <c r="E156" s="322"/>
      <c r="F156" s="375" t="s">
        <v>1751</v>
      </c>
      <c r="G156" s="322"/>
      <c r="H156" s="374" t="s">
        <v>1785</v>
      </c>
      <c r="I156" s="374" t="s">
        <v>1747</v>
      </c>
      <c r="J156" s="374">
        <v>50</v>
      </c>
      <c r="K156" s="370"/>
    </row>
    <row r="157" s="1" customFormat="1" ht="15" customHeight="1">
      <c r="B157" s="347"/>
      <c r="C157" s="374" t="s">
        <v>1772</v>
      </c>
      <c r="D157" s="322"/>
      <c r="E157" s="322"/>
      <c r="F157" s="375" t="s">
        <v>1751</v>
      </c>
      <c r="G157" s="322"/>
      <c r="H157" s="374" t="s">
        <v>1785</v>
      </c>
      <c r="I157" s="374" t="s">
        <v>1747</v>
      </c>
      <c r="J157" s="374">
        <v>50</v>
      </c>
      <c r="K157" s="370"/>
    </row>
    <row r="158" s="1" customFormat="1" ht="15" customHeight="1">
      <c r="B158" s="347"/>
      <c r="C158" s="374" t="s">
        <v>1770</v>
      </c>
      <c r="D158" s="322"/>
      <c r="E158" s="322"/>
      <c r="F158" s="375" t="s">
        <v>1751</v>
      </c>
      <c r="G158" s="322"/>
      <c r="H158" s="374" t="s">
        <v>1785</v>
      </c>
      <c r="I158" s="374" t="s">
        <v>1747</v>
      </c>
      <c r="J158" s="374">
        <v>50</v>
      </c>
      <c r="K158" s="370"/>
    </row>
    <row r="159" s="1" customFormat="1" ht="15" customHeight="1">
      <c r="B159" s="347"/>
      <c r="C159" s="374" t="s">
        <v>183</v>
      </c>
      <c r="D159" s="322"/>
      <c r="E159" s="322"/>
      <c r="F159" s="375" t="s">
        <v>1745</v>
      </c>
      <c r="G159" s="322"/>
      <c r="H159" s="374" t="s">
        <v>1807</v>
      </c>
      <c r="I159" s="374" t="s">
        <v>1747</v>
      </c>
      <c r="J159" s="374" t="s">
        <v>1808</v>
      </c>
      <c r="K159" s="370"/>
    </row>
    <row r="160" s="1" customFormat="1" ht="15" customHeight="1">
      <c r="B160" s="347"/>
      <c r="C160" s="374" t="s">
        <v>1809</v>
      </c>
      <c r="D160" s="322"/>
      <c r="E160" s="322"/>
      <c r="F160" s="375" t="s">
        <v>1745</v>
      </c>
      <c r="G160" s="322"/>
      <c r="H160" s="374" t="s">
        <v>1810</v>
      </c>
      <c r="I160" s="374" t="s">
        <v>1780</v>
      </c>
      <c r="J160" s="374"/>
      <c r="K160" s="370"/>
    </row>
    <row r="161" s="1" customFormat="1" ht="15" customHeight="1">
      <c r="B161" s="376"/>
      <c r="C161" s="356"/>
      <c r="D161" s="356"/>
      <c r="E161" s="356"/>
      <c r="F161" s="356"/>
      <c r="G161" s="356"/>
      <c r="H161" s="356"/>
      <c r="I161" s="356"/>
      <c r="J161" s="356"/>
      <c r="K161" s="377"/>
    </row>
    <row r="162" s="1" customFormat="1" ht="18.75" customHeight="1">
      <c r="B162" s="358"/>
      <c r="C162" s="368"/>
      <c r="D162" s="368"/>
      <c r="E162" s="368"/>
      <c r="F162" s="378"/>
      <c r="G162" s="368"/>
      <c r="H162" s="368"/>
      <c r="I162" s="368"/>
      <c r="J162" s="368"/>
      <c r="K162" s="358"/>
    </row>
    <row r="163" s="1" customFormat="1" ht="18.75" customHeight="1">
      <c r="B163" s="330"/>
      <c r="C163" s="330"/>
      <c r="D163" s="330"/>
      <c r="E163" s="330"/>
      <c r="F163" s="330"/>
      <c r="G163" s="330"/>
      <c r="H163" s="330"/>
      <c r="I163" s="330"/>
      <c r="J163" s="330"/>
      <c r="K163" s="330"/>
    </row>
    <row r="164" s="1" customFormat="1" ht="7.5" customHeight="1">
      <c r="B164" s="309"/>
      <c r="C164" s="310"/>
      <c r="D164" s="310"/>
      <c r="E164" s="310"/>
      <c r="F164" s="310"/>
      <c r="G164" s="310"/>
      <c r="H164" s="310"/>
      <c r="I164" s="310"/>
      <c r="J164" s="310"/>
      <c r="K164" s="311"/>
    </row>
    <row r="165" s="1" customFormat="1" ht="45" customHeight="1">
      <c r="B165" s="312"/>
      <c r="C165" s="313" t="s">
        <v>1811</v>
      </c>
      <c r="D165" s="313"/>
      <c r="E165" s="313"/>
      <c r="F165" s="313"/>
      <c r="G165" s="313"/>
      <c r="H165" s="313"/>
      <c r="I165" s="313"/>
      <c r="J165" s="313"/>
      <c r="K165" s="314"/>
    </row>
    <row r="166" s="1" customFormat="1" ht="17.25" customHeight="1">
      <c r="B166" s="312"/>
      <c r="C166" s="337" t="s">
        <v>1739</v>
      </c>
      <c r="D166" s="337"/>
      <c r="E166" s="337"/>
      <c r="F166" s="337" t="s">
        <v>1740</v>
      </c>
      <c r="G166" s="379"/>
      <c r="H166" s="380" t="s">
        <v>56</v>
      </c>
      <c r="I166" s="380" t="s">
        <v>59</v>
      </c>
      <c r="J166" s="337" t="s">
        <v>1741</v>
      </c>
      <c r="K166" s="314"/>
    </row>
    <row r="167" s="1" customFormat="1" ht="17.25" customHeight="1">
      <c r="B167" s="315"/>
      <c r="C167" s="339" t="s">
        <v>1742</v>
      </c>
      <c r="D167" s="339"/>
      <c r="E167" s="339"/>
      <c r="F167" s="340" t="s">
        <v>1743</v>
      </c>
      <c r="G167" s="381"/>
      <c r="H167" s="382"/>
      <c r="I167" s="382"/>
      <c r="J167" s="339" t="s">
        <v>1744</v>
      </c>
      <c r="K167" s="317"/>
    </row>
    <row r="168" s="1" customFormat="1" ht="5.25" customHeight="1">
      <c r="B168" s="347"/>
      <c r="C168" s="342"/>
      <c r="D168" s="342"/>
      <c r="E168" s="342"/>
      <c r="F168" s="342"/>
      <c r="G168" s="343"/>
      <c r="H168" s="342"/>
      <c r="I168" s="342"/>
      <c r="J168" s="342"/>
      <c r="K168" s="370"/>
    </row>
    <row r="169" s="1" customFormat="1" ht="15" customHeight="1">
      <c r="B169" s="347"/>
      <c r="C169" s="322" t="s">
        <v>1748</v>
      </c>
      <c r="D169" s="322"/>
      <c r="E169" s="322"/>
      <c r="F169" s="345" t="s">
        <v>1745</v>
      </c>
      <c r="G169" s="322"/>
      <c r="H169" s="322" t="s">
        <v>1785</v>
      </c>
      <c r="I169" s="322" t="s">
        <v>1747</v>
      </c>
      <c r="J169" s="322">
        <v>120</v>
      </c>
      <c r="K169" s="370"/>
    </row>
    <row r="170" s="1" customFormat="1" ht="15" customHeight="1">
      <c r="B170" s="347"/>
      <c r="C170" s="322" t="s">
        <v>1794</v>
      </c>
      <c r="D170" s="322"/>
      <c r="E170" s="322"/>
      <c r="F170" s="345" t="s">
        <v>1745</v>
      </c>
      <c r="G170" s="322"/>
      <c r="H170" s="322" t="s">
        <v>1795</v>
      </c>
      <c r="I170" s="322" t="s">
        <v>1747</v>
      </c>
      <c r="J170" s="322" t="s">
        <v>1796</v>
      </c>
      <c r="K170" s="370"/>
    </row>
    <row r="171" s="1" customFormat="1" ht="15" customHeight="1">
      <c r="B171" s="347"/>
      <c r="C171" s="322" t="s">
        <v>90</v>
      </c>
      <c r="D171" s="322"/>
      <c r="E171" s="322"/>
      <c r="F171" s="345" t="s">
        <v>1745</v>
      </c>
      <c r="G171" s="322"/>
      <c r="H171" s="322" t="s">
        <v>1812</v>
      </c>
      <c r="I171" s="322" t="s">
        <v>1747</v>
      </c>
      <c r="J171" s="322" t="s">
        <v>1796</v>
      </c>
      <c r="K171" s="370"/>
    </row>
    <row r="172" s="1" customFormat="1" ht="15" customHeight="1">
      <c r="B172" s="347"/>
      <c r="C172" s="322" t="s">
        <v>1750</v>
      </c>
      <c r="D172" s="322"/>
      <c r="E172" s="322"/>
      <c r="F172" s="345" t="s">
        <v>1751</v>
      </c>
      <c r="G172" s="322"/>
      <c r="H172" s="322" t="s">
        <v>1812</v>
      </c>
      <c r="I172" s="322" t="s">
        <v>1747</v>
      </c>
      <c r="J172" s="322">
        <v>50</v>
      </c>
      <c r="K172" s="370"/>
    </row>
    <row r="173" s="1" customFormat="1" ht="15" customHeight="1">
      <c r="B173" s="347"/>
      <c r="C173" s="322" t="s">
        <v>1753</v>
      </c>
      <c r="D173" s="322"/>
      <c r="E173" s="322"/>
      <c r="F173" s="345" t="s">
        <v>1745</v>
      </c>
      <c r="G173" s="322"/>
      <c r="H173" s="322" t="s">
        <v>1812</v>
      </c>
      <c r="I173" s="322" t="s">
        <v>1755</v>
      </c>
      <c r="J173" s="322"/>
      <c r="K173" s="370"/>
    </row>
    <row r="174" s="1" customFormat="1" ht="15" customHeight="1">
      <c r="B174" s="347"/>
      <c r="C174" s="322" t="s">
        <v>1764</v>
      </c>
      <c r="D174" s="322"/>
      <c r="E174" s="322"/>
      <c r="F174" s="345" t="s">
        <v>1751</v>
      </c>
      <c r="G174" s="322"/>
      <c r="H174" s="322" t="s">
        <v>1812</v>
      </c>
      <c r="I174" s="322" t="s">
        <v>1747</v>
      </c>
      <c r="J174" s="322">
        <v>50</v>
      </c>
      <c r="K174" s="370"/>
    </row>
    <row r="175" s="1" customFormat="1" ht="15" customHeight="1">
      <c r="B175" s="347"/>
      <c r="C175" s="322" t="s">
        <v>1772</v>
      </c>
      <c r="D175" s="322"/>
      <c r="E175" s="322"/>
      <c r="F175" s="345" t="s">
        <v>1751</v>
      </c>
      <c r="G175" s="322"/>
      <c r="H175" s="322" t="s">
        <v>1812</v>
      </c>
      <c r="I175" s="322" t="s">
        <v>1747</v>
      </c>
      <c r="J175" s="322">
        <v>50</v>
      </c>
      <c r="K175" s="370"/>
    </row>
    <row r="176" s="1" customFormat="1" ht="15" customHeight="1">
      <c r="B176" s="347"/>
      <c r="C176" s="322" t="s">
        <v>1770</v>
      </c>
      <c r="D176" s="322"/>
      <c r="E176" s="322"/>
      <c r="F176" s="345" t="s">
        <v>1751</v>
      </c>
      <c r="G176" s="322"/>
      <c r="H176" s="322" t="s">
        <v>1812</v>
      </c>
      <c r="I176" s="322" t="s">
        <v>1747</v>
      </c>
      <c r="J176" s="322">
        <v>50</v>
      </c>
      <c r="K176" s="370"/>
    </row>
    <row r="177" s="1" customFormat="1" ht="15" customHeight="1">
      <c r="B177" s="347"/>
      <c r="C177" s="322" t="s">
        <v>201</v>
      </c>
      <c r="D177" s="322"/>
      <c r="E177" s="322"/>
      <c r="F177" s="345" t="s">
        <v>1745</v>
      </c>
      <c r="G177" s="322"/>
      <c r="H177" s="322" t="s">
        <v>1813</v>
      </c>
      <c r="I177" s="322" t="s">
        <v>1814</v>
      </c>
      <c r="J177" s="322"/>
      <c r="K177" s="370"/>
    </row>
    <row r="178" s="1" customFormat="1" ht="15" customHeight="1">
      <c r="B178" s="347"/>
      <c r="C178" s="322" t="s">
        <v>59</v>
      </c>
      <c r="D178" s="322"/>
      <c r="E178" s="322"/>
      <c r="F178" s="345" t="s">
        <v>1745</v>
      </c>
      <c r="G178" s="322"/>
      <c r="H178" s="322" t="s">
        <v>1815</v>
      </c>
      <c r="I178" s="322" t="s">
        <v>1816</v>
      </c>
      <c r="J178" s="322">
        <v>1</v>
      </c>
      <c r="K178" s="370"/>
    </row>
    <row r="179" s="1" customFormat="1" ht="15" customHeight="1">
      <c r="B179" s="347"/>
      <c r="C179" s="322" t="s">
        <v>55</v>
      </c>
      <c r="D179" s="322"/>
      <c r="E179" s="322"/>
      <c r="F179" s="345" t="s">
        <v>1745</v>
      </c>
      <c r="G179" s="322"/>
      <c r="H179" s="322" t="s">
        <v>1817</v>
      </c>
      <c r="I179" s="322" t="s">
        <v>1747</v>
      </c>
      <c r="J179" s="322">
        <v>20</v>
      </c>
      <c r="K179" s="370"/>
    </row>
    <row r="180" s="1" customFormat="1" ht="15" customHeight="1">
      <c r="B180" s="347"/>
      <c r="C180" s="322" t="s">
        <v>56</v>
      </c>
      <c r="D180" s="322"/>
      <c r="E180" s="322"/>
      <c r="F180" s="345" t="s">
        <v>1745</v>
      </c>
      <c r="G180" s="322"/>
      <c r="H180" s="322" t="s">
        <v>1818</v>
      </c>
      <c r="I180" s="322" t="s">
        <v>1747</v>
      </c>
      <c r="J180" s="322">
        <v>255</v>
      </c>
      <c r="K180" s="370"/>
    </row>
    <row r="181" s="1" customFormat="1" ht="15" customHeight="1">
      <c r="B181" s="347"/>
      <c r="C181" s="322" t="s">
        <v>202</v>
      </c>
      <c r="D181" s="322"/>
      <c r="E181" s="322"/>
      <c r="F181" s="345" t="s">
        <v>1745</v>
      </c>
      <c r="G181" s="322"/>
      <c r="H181" s="322" t="s">
        <v>1709</v>
      </c>
      <c r="I181" s="322" t="s">
        <v>1747</v>
      </c>
      <c r="J181" s="322">
        <v>10</v>
      </c>
      <c r="K181" s="370"/>
    </row>
    <row r="182" s="1" customFormat="1" ht="15" customHeight="1">
      <c r="B182" s="347"/>
      <c r="C182" s="322" t="s">
        <v>203</v>
      </c>
      <c r="D182" s="322"/>
      <c r="E182" s="322"/>
      <c r="F182" s="345" t="s">
        <v>1745</v>
      </c>
      <c r="G182" s="322"/>
      <c r="H182" s="322" t="s">
        <v>1819</v>
      </c>
      <c r="I182" s="322" t="s">
        <v>1780</v>
      </c>
      <c r="J182" s="322"/>
      <c r="K182" s="370"/>
    </row>
    <row r="183" s="1" customFormat="1" ht="15" customHeight="1">
      <c r="B183" s="347"/>
      <c r="C183" s="322" t="s">
        <v>1820</v>
      </c>
      <c r="D183" s="322"/>
      <c r="E183" s="322"/>
      <c r="F183" s="345" t="s">
        <v>1745</v>
      </c>
      <c r="G183" s="322"/>
      <c r="H183" s="322" t="s">
        <v>1821</v>
      </c>
      <c r="I183" s="322" t="s">
        <v>1780</v>
      </c>
      <c r="J183" s="322"/>
      <c r="K183" s="370"/>
    </row>
    <row r="184" s="1" customFormat="1" ht="15" customHeight="1">
      <c r="B184" s="347"/>
      <c r="C184" s="322" t="s">
        <v>1809</v>
      </c>
      <c r="D184" s="322"/>
      <c r="E184" s="322"/>
      <c r="F184" s="345" t="s">
        <v>1745</v>
      </c>
      <c r="G184" s="322"/>
      <c r="H184" s="322" t="s">
        <v>1822</v>
      </c>
      <c r="I184" s="322" t="s">
        <v>1780</v>
      </c>
      <c r="J184" s="322"/>
      <c r="K184" s="370"/>
    </row>
    <row r="185" s="1" customFormat="1" ht="15" customHeight="1">
      <c r="B185" s="347"/>
      <c r="C185" s="322" t="s">
        <v>205</v>
      </c>
      <c r="D185" s="322"/>
      <c r="E185" s="322"/>
      <c r="F185" s="345" t="s">
        <v>1751</v>
      </c>
      <c r="G185" s="322"/>
      <c r="H185" s="322" t="s">
        <v>1823</v>
      </c>
      <c r="I185" s="322" t="s">
        <v>1747</v>
      </c>
      <c r="J185" s="322">
        <v>50</v>
      </c>
      <c r="K185" s="370"/>
    </row>
    <row r="186" s="1" customFormat="1" ht="15" customHeight="1">
      <c r="B186" s="347"/>
      <c r="C186" s="322" t="s">
        <v>1824</v>
      </c>
      <c r="D186" s="322"/>
      <c r="E186" s="322"/>
      <c r="F186" s="345" t="s">
        <v>1751</v>
      </c>
      <c r="G186" s="322"/>
      <c r="H186" s="322" t="s">
        <v>1825</v>
      </c>
      <c r="I186" s="322" t="s">
        <v>1826</v>
      </c>
      <c r="J186" s="322"/>
      <c r="K186" s="370"/>
    </row>
    <row r="187" s="1" customFormat="1" ht="15" customHeight="1">
      <c r="B187" s="347"/>
      <c r="C187" s="322" t="s">
        <v>1827</v>
      </c>
      <c r="D187" s="322"/>
      <c r="E187" s="322"/>
      <c r="F187" s="345" t="s">
        <v>1751</v>
      </c>
      <c r="G187" s="322"/>
      <c r="H187" s="322" t="s">
        <v>1828</v>
      </c>
      <c r="I187" s="322" t="s">
        <v>1826</v>
      </c>
      <c r="J187" s="322"/>
      <c r="K187" s="370"/>
    </row>
    <row r="188" s="1" customFormat="1" ht="15" customHeight="1">
      <c r="B188" s="347"/>
      <c r="C188" s="322" t="s">
        <v>1829</v>
      </c>
      <c r="D188" s="322"/>
      <c r="E188" s="322"/>
      <c r="F188" s="345" t="s">
        <v>1751</v>
      </c>
      <c r="G188" s="322"/>
      <c r="H188" s="322" t="s">
        <v>1830</v>
      </c>
      <c r="I188" s="322" t="s">
        <v>1826</v>
      </c>
      <c r="J188" s="322"/>
      <c r="K188" s="370"/>
    </row>
    <row r="189" s="1" customFormat="1" ht="15" customHeight="1">
      <c r="B189" s="347"/>
      <c r="C189" s="383" t="s">
        <v>1831</v>
      </c>
      <c r="D189" s="322"/>
      <c r="E189" s="322"/>
      <c r="F189" s="345" t="s">
        <v>1751</v>
      </c>
      <c r="G189" s="322"/>
      <c r="H189" s="322" t="s">
        <v>1832</v>
      </c>
      <c r="I189" s="322" t="s">
        <v>1833</v>
      </c>
      <c r="J189" s="384" t="s">
        <v>1834</v>
      </c>
      <c r="K189" s="370"/>
    </row>
    <row r="190" s="18" customFormat="1" ht="15" customHeight="1">
      <c r="B190" s="385"/>
      <c r="C190" s="386" t="s">
        <v>1835</v>
      </c>
      <c r="D190" s="387"/>
      <c r="E190" s="387"/>
      <c r="F190" s="388" t="s">
        <v>1751</v>
      </c>
      <c r="G190" s="387"/>
      <c r="H190" s="387" t="s">
        <v>1836</v>
      </c>
      <c r="I190" s="387" t="s">
        <v>1833</v>
      </c>
      <c r="J190" s="389" t="s">
        <v>1834</v>
      </c>
      <c r="K190" s="390"/>
    </row>
    <row r="191" s="1" customFormat="1" ht="15" customHeight="1">
      <c r="B191" s="347"/>
      <c r="C191" s="383" t="s">
        <v>44</v>
      </c>
      <c r="D191" s="322"/>
      <c r="E191" s="322"/>
      <c r="F191" s="345" t="s">
        <v>1745</v>
      </c>
      <c r="G191" s="322"/>
      <c r="H191" s="319" t="s">
        <v>1837</v>
      </c>
      <c r="I191" s="322" t="s">
        <v>1838</v>
      </c>
      <c r="J191" s="322"/>
      <c r="K191" s="370"/>
    </row>
    <row r="192" s="1" customFormat="1" ht="15" customHeight="1">
      <c r="B192" s="347"/>
      <c r="C192" s="383" t="s">
        <v>1839</v>
      </c>
      <c r="D192" s="322"/>
      <c r="E192" s="322"/>
      <c r="F192" s="345" t="s">
        <v>1745</v>
      </c>
      <c r="G192" s="322"/>
      <c r="H192" s="322" t="s">
        <v>1840</v>
      </c>
      <c r="I192" s="322" t="s">
        <v>1780</v>
      </c>
      <c r="J192" s="322"/>
      <c r="K192" s="370"/>
    </row>
    <row r="193" s="1" customFormat="1" ht="15" customHeight="1">
      <c r="B193" s="347"/>
      <c r="C193" s="383" t="s">
        <v>1841</v>
      </c>
      <c r="D193" s="322"/>
      <c r="E193" s="322"/>
      <c r="F193" s="345" t="s">
        <v>1745</v>
      </c>
      <c r="G193" s="322"/>
      <c r="H193" s="322" t="s">
        <v>1842</v>
      </c>
      <c r="I193" s="322" t="s">
        <v>1780</v>
      </c>
      <c r="J193" s="322"/>
      <c r="K193" s="370"/>
    </row>
    <row r="194" s="1" customFormat="1" ht="15" customHeight="1">
      <c r="B194" s="347"/>
      <c r="C194" s="383" t="s">
        <v>1843</v>
      </c>
      <c r="D194" s="322"/>
      <c r="E194" s="322"/>
      <c r="F194" s="345" t="s">
        <v>1751</v>
      </c>
      <c r="G194" s="322"/>
      <c r="H194" s="322" t="s">
        <v>1844</v>
      </c>
      <c r="I194" s="322" t="s">
        <v>1780</v>
      </c>
      <c r="J194" s="322"/>
      <c r="K194" s="370"/>
    </row>
    <row r="195" s="1" customFormat="1" ht="15" customHeight="1">
      <c r="B195" s="376"/>
      <c r="C195" s="391"/>
      <c r="D195" s="356"/>
      <c r="E195" s="356"/>
      <c r="F195" s="356"/>
      <c r="G195" s="356"/>
      <c r="H195" s="356"/>
      <c r="I195" s="356"/>
      <c r="J195" s="356"/>
      <c r="K195" s="377"/>
    </row>
    <row r="196" s="1" customFormat="1" ht="18.75" customHeight="1">
      <c r="B196" s="358"/>
      <c r="C196" s="368"/>
      <c r="D196" s="368"/>
      <c r="E196" s="368"/>
      <c r="F196" s="378"/>
      <c r="G196" s="368"/>
      <c r="H196" s="368"/>
      <c r="I196" s="368"/>
      <c r="J196" s="368"/>
      <c r="K196" s="358"/>
    </row>
    <row r="197" s="1" customFormat="1" ht="18.75" customHeight="1">
      <c r="B197" s="358"/>
      <c r="C197" s="368"/>
      <c r="D197" s="368"/>
      <c r="E197" s="368"/>
      <c r="F197" s="378"/>
      <c r="G197" s="368"/>
      <c r="H197" s="368"/>
      <c r="I197" s="368"/>
      <c r="J197" s="368"/>
      <c r="K197" s="358"/>
    </row>
    <row r="198" s="1" customFormat="1" ht="18.75" customHeight="1">
      <c r="B198" s="330"/>
      <c r="C198" s="330"/>
      <c r="D198" s="330"/>
      <c r="E198" s="330"/>
      <c r="F198" s="330"/>
      <c r="G198" s="330"/>
      <c r="H198" s="330"/>
      <c r="I198" s="330"/>
      <c r="J198" s="330"/>
      <c r="K198" s="330"/>
    </row>
    <row r="199" s="1" customFormat="1" ht="13.5">
      <c r="B199" s="309"/>
      <c r="C199" s="310"/>
      <c r="D199" s="310"/>
      <c r="E199" s="310"/>
      <c r="F199" s="310"/>
      <c r="G199" s="310"/>
      <c r="H199" s="310"/>
      <c r="I199" s="310"/>
      <c r="J199" s="310"/>
      <c r="K199" s="311"/>
    </row>
    <row r="200" s="1" customFormat="1" ht="21">
      <c r="B200" s="312"/>
      <c r="C200" s="313" t="s">
        <v>1845</v>
      </c>
      <c r="D200" s="313"/>
      <c r="E200" s="313"/>
      <c r="F200" s="313"/>
      <c r="G200" s="313"/>
      <c r="H200" s="313"/>
      <c r="I200" s="313"/>
      <c r="J200" s="313"/>
      <c r="K200" s="314"/>
    </row>
    <row r="201" s="1" customFormat="1" ht="25.5" customHeight="1">
      <c r="B201" s="312"/>
      <c r="C201" s="392" t="s">
        <v>1846</v>
      </c>
      <c r="D201" s="392"/>
      <c r="E201" s="392"/>
      <c r="F201" s="392" t="s">
        <v>1847</v>
      </c>
      <c r="G201" s="393"/>
      <c r="H201" s="392" t="s">
        <v>1848</v>
      </c>
      <c r="I201" s="392"/>
      <c r="J201" s="392"/>
      <c r="K201" s="314"/>
    </row>
    <row r="202" s="1" customFormat="1" ht="5.25" customHeight="1">
      <c r="B202" s="347"/>
      <c r="C202" s="342"/>
      <c r="D202" s="342"/>
      <c r="E202" s="342"/>
      <c r="F202" s="342"/>
      <c r="G202" s="368"/>
      <c r="H202" s="342"/>
      <c r="I202" s="342"/>
      <c r="J202" s="342"/>
      <c r="K202" s="370"/>
    </row>
    <row r="203" s="1" customFormat="1" ht="15" customHeight="1">
      <c r="B203" s="347"/>
      <c r="C203" s="322" t="s">
        <v>1838</v>
      </c>
      <c r="D203" s="322"/>
      <c r="E203" s="322"/>
      <c r="F203" s="345" t="s">
        <v>45</v>
      </c>
      <c r="G203" s="322"/>
      <c r="H203" s="322" t="s">
        <v>1849</v>
      </c>
      <c r="I203" s="322"/>
      <c r="J203" s="322"/>
      <c r="K203" s="370"/>
    </row>
    <row r="204" s="1" customFormat="1" ht="15" customHeight="1">
      <c r="B204" s="347"/>
      <c r="C204" s="322"/>
      <c r="D204" s="322"/>
      <c r="E204" s="322"/>
      <c r="F204" s="345" t="s">
        <v>46</v>
      </c>
      <c r="G204" s="322"/>
      <c r="H204" s="322" t="s">
        <v>1850</v>
      </c>
      <c r="I204" s="322"/>
      <c r="J204" s="322"/>
      <c r="K204" s="370"/>
    </row>
    <row r="205" s="1" customFormat="1" ht="15" customHeight="1">
      <c r="B205" s="347"/>
      <c r="C205" s="322"/>
      <c r="D205" s="322"/>
      <c r="E205" s="322"/>
      <c r="F205" s="345" t="s">
        <v>49</v>
      </c>
      <c r="G205" s="322"/>
      <c r="H205" s="322" t="s">
        <v>1851</v>
      </c>
      <c r="I205" s="322"/>
      <c r="J205" s="322"/>
      <c r="K205" s="370"/>
    </row>
    <row r="206" s="1" customFormat="1" ht="15" customHeight="1">
      <c r="B206" s="347"/>
      <c r="C206" s="322"/>
      <c r="D206" s="322"/>
      <c r="E206" s="322"/>
      <c r="F206" s="345" t="s">
        <v>47</v>
      </c>
      <c r="G206" s="322"/>
      <c r="H206" s="322" t="s">
        <v>1852</v>
      </c>
      <c r="I206" s="322"/>
      <c r="J206" s="322"/>
      <c r="K206" s="370"/>
    </row>
    <row r="207" s="1" customFormat="1" ht="15" customHeight="1">
      <c r="B207" s="347"/>
      <c r="C207" s="322"/>
      <c r="D207" s="322"/>
      <c r="E207" s="322"/>
      <c r="F207" s="345" t="s">
        <v>48</v>
      </c>
      <c r="G207" s="322"/>
      <c r="H207" s="322" t="s">
        <v>1853</v>
      </c>
      <c r="I207" s="322"/>
      <c r="J207" s="322"/>
      <c r="K207" s="370"/>
    </row>
    <row r="208" s="1" customFormat="1" ht="15" customHeight="1">
      <c r="B208" s="347"/>
      <c r="C208" s="322"/>
      <c r="D208" s="322"/>
      <c r="E208" s="322"/>
      <c r="F208" s="345"/>
      <c r="G208" s="322"/>
      <c r="H208" s="322"/>
      <c r="I208" s="322"/>
      <c r="J208" s="322"/>
      <c r="K208" s="370"/>
    </row>
    <row r="209" s="1" customFormat="1" ht="15" customHeight="1">
      <c r="B209" s="347"/>
      <c r="C209" s="322" t="s">
        <v>1792</v>
      </c>
      <c r="D209" s="322"/>
      <c r="E209" s="322"/>
      <c r="F209" s="345" t="s">
        <v>81</v>
      </c>
      <c r="G209" s="322"/>
      <c r="H209" s="322" t="s">
        <v>1854</v>
      </c>
      <c r="I209" s="322"/>
      <c r="J209" s="322"/>
      <c r="K209" s="370"/>
    </row>
    <row r="210" s="1" customFormat="1" ht="15" customHeight="1">
      <c r="B210" s="347"/>
      <c r="C210" s="322"/>
      <c r="D210" s="322"/>
      <c r="E210" s="322"/>
      <c r="F210" s="345" t="s">
        <v>1689</v>
      </c>
      <c r="G210" s="322"/>
      <c r="H210" s="322" t="s">
        <v>1690</v>
      </c>
      <c r="I210" s="322"/>
      <c r="J210" s="322"/>
      <c r="K210" s="370"/>
    </row>
    <row r="211" s="1" customFormat="1" ht="15" customHeight="1">
      <c r="B211" s="347"/>
      <c r="C211" s="322"/>
      <c r="D211" s="322"/>
      <c r="E211" s="322"/>
      <c r="F211" s="345" t="s">
        <v>1687</v>
      </c>
      <c r="G211" s="322"/>
      <c r="H211" s="322" t="s">
        <v>1855</v>
      </c>
      <c r="I211" s="322"/>
      <c r="J211" s="322"/>
      <c r="K211" s="370"/>
    </row>
    <row r="212" s="1" customFormat="1" ht="15" customHeight="1">
      <c r="B212" s="394"/>
      <c r="C212" s="322"/>
      <c r="D212" s="322"/>
      <c r="E212" s="322"/>
      <c r="F212" s="345" t="s">
        <v>104</v>
      </c>
      <c r="G212" s="383"/>
      <c r="H212" s="374" t="s">
        <v>1691</v>
      </c>
      <c r="I212" s="374"/>
      <c r="J212" s="374"/>
      <c r="K212" s="395"/>
    </row>
    <row r="213" s="1" customFormat="1" ht="15" customHeight="1">
      <c r="B213" s="394"/>
      <c r="C213" s="322"/>
      <c r="D213" s="322"/>
      <c r="E213" s="322"/>
      <c r="F213" s="345" t="s">
        <v>1692</v>
      </c>
      <c r="G213" s="383"/>
      <c r="H213" s="374" t="s">
        <v>1856</v>
      </c>
      <c r="I213" s="374"/>
      <c r="J213" s="374"/>
      <c r="K213" s="395"/>
    </row>
    <row r="214" s="1" customFormat="1" ht="15" customHeight="1">
      <c r="B214" s="394"/>
      <c r="C214" s="322"/>
      <c r="D214" s="322"/>
      <c r="E214" s="322"/>
      <c r="F214" s="345"/>
      <c r="G214" s="383"/>
      <c r="H214" s="374"/>
      <c r="I214" s="374"/>
      <c r="J214" s="374"/>
      <c r="K214" s="395"/>
    </row>
    <row r="215" s="1" customFormat="1" ht="15" customHeight="1">
      <c r="B215" s="394"/>
      <c r="C215" s="322" t="s">
        <v>1816</v>
      </c>
      <c r="D215" s="322"/>
      <c r="E215" s="322"/>
      <c r="F215" s="345">
        <v>1</v>
      </c>
      <c r="G215" s="383"/>
      <c r="H215" s="374" t="s">
        <v>1857</v>
      </c>
      <c r="I215" s="374"/>
      <c r="J215" s="374"/>
      <c r="K215" s="395"/>
    </row>
    <row r="216" s="1" customFormat="1" ht="15" customHeight="1">
      <c r="B216" s="394"/>
      <c r="C216" s="322"/>
      <c r="D216" s="322"/>
      <c r="E216" s="322"/>
      <c r="F216" s="345">
        <v>2</v>
      </c>
      <c r="G216" s="383"/>
      <c r="H216" s="374" t="s">
        <v>1858</v>
      </c>
      <c r="I216" s="374"/>
      <c r="J216" s="374"/>
      <c r="K216" s="395"/>
    </row>
    <row r="217" s="1" customFormat="1" ht="15" customHeight="1">
      <c r="B217" s="394"/>
      <c r="C217" s="322"/>
      <c r="D217" s="322"/>
      <c r="E217" s="322"/>
      <c r="F217" s="345">
        <v>3</v>
      </c>
      <c r="G217" s="383"/>
      <c r="H217" s="374" t="s">
        <v>1859</v>
      </c>
      <c r="I217" s="374"/>
      <c r="J217" s="374"/>
      <c r="K217" s="395"/>
    </row>
    <row r="218" s="1" customFormat="1" ht="15" customHeight="1">
      <c r="B218" s="394"/>
      <c r="C218" s="322"/>
      <c r="D218" s="322"/>
      <c r="E218" s="322"/>
      <c r="F218" s="345">
        <v>4</v>
      </c>
      <c r="G218" s="383"/>
      <c r="H218" s="374" t="s">
        <v>1860</v>
      </c>
      <c r="I218" s="374"/>
      <c r="J218" s="374"/>
      <c r="K218" s="395"/>
    </row>
    <row r="219" s="1" customFormat="1" ht="12.75" customHeight="1">
      <c r="B219" s="396"/>
      <c r="C219" s="397"/>
      <c r="D219" s="397"/>
      <c r="E219" s="397"/>
      <c r="F219" s="397"/>
      <c r="G219" s="397"/>
      <c r="H219" s="397"/>
      <c r="I219" s="397"/>
      <c r="J219" s="397"/>
      <c r="K219" s="39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Vašek</dc:creator>
  <cp:lastModifiedBy>Tomáš Vašek</cp:lastModifiedBy>
  <dcterms:created xsi:type="dcterms:W3CDTF">2024-03-25T10:33:24Z</dcterms:created>
  <dcterms:modified xsi:type="dcterms:W3CDTF">2024-03-25T10:33:43Z</dcterms:modified>
</cp:coreProperties>
</file>